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50" tabRatio="818" activeTab="0"/>
  </bookViews>
  <sheets>
    <sheet name="Seed Wheel Worksheet(Standard)" sheetId="1" r:id="rId1"/>
    <sheet name="Seed Wheel Worksheet (Metric)" sheetId="2" r:id="rId2"/>
    <sheet name="Seed Wheel Factor (Standard)" sheetId="3" r:id="rId3"/>
    <sheet name="Seed Wheel Factor (Metric)" sheetId="4" r:id="rId4"/>
  </sheets>
  <definedNames/>
  <calcPr fullCalcOnLoad="1"/>
</workbook>
</file>

<file path=xl/sharedStrings.xml><?xml version="1.0" encoding="utf-8"?>
<sst xmlns="http://schemas.openxmlformats.org/spreadsheetml/2006/main" count="82" uniqueCount="43">
  <si>
    <t>PLEASE FOLLOW ALL STEPS!</t>
  </si>
  <si>
    <t>Cup Percentage</t>
  </si>
  <si>
    <t>Total Pounds to be Treated</t>
  </si>
  <si>
    <t>Estimated Time in Seconds</t>
  </si>
  <si>
    <t>Estimated Time, Hr:Min:Sec</t>
  </si>
  <si>
    <t>Estimated Ounces per Minute</t>
  </si>
  <si>
    <t>Total Ounces</t>
  </si>
  <si>
    <t>CORN</t>
  </si>
  <si>
    <t>COTTON</t>
  </si>
  <si>
    <t>PEAS</t>
  </si>
  <si>
    <t>RICE</t>
  </si>
  <si>
    <t>SOYBEANS</t>
  </si>
  <si>
    <t>WHEAT</t>
  </si>
  <si>
    <t>Finding Seed Wheel Factor</t>
  </si>
  <si>
    <t>Actual Time in Seconds</t>
  </si>
  <si>
    <t>Actual 
Time in 
Minutes</t>
  </si>
  <si>
    <t>Accuracy Rate Percentage</t>
  </si>
  <si>
    <t>Overall Average</t>
  </si>
  <si>
    <t>Seed Type</t>
  </si>
  <si>
    <t>Seed 
Type</t>
  </si>
  <si>
    <t>Ounces per cwt.</t>
  </si>
  <si>
    <t>Weight of Seed in Cup (Pounds)</t>
  </si>
  <si>
    <r>
      <t xml:space="preserve">         </t>
    </r>
    <r>
      <rPr>
        <b/>
        <u val="single"/>
        <sz val="18"/>
        <color indexed="9"/>
        <rFont val="Copperplate Gothic Bold"/>
        <family val="2"/>
      </rPr>
      <t>USC Seed Wheel Calibration Worksheet</t>
    </r>
  </si>
  <si>
    <t>Total Kilograms to be Treated</t>
  </si>
  <si>
    <t>Estimated Milliliters per Minute</t>
  </si>
  <si>
    <t>Total Milliliters</t>
  </si>
  <si>
    <t>_____</t>
  </si>
  <si>
    <r>
      <t xml:space="preserve">           </t>
    </r>
    <r>
      <rPr>
        <b/>
        <u val="single"/>
        <sz val="16"/>
        <color indexed="9"/>
        <rFont val="Copperplate Gothic Bold"/>
        <family val="2"/>
      </rPr>
      <t>USC Seed Wheel Calibration Worksheet (Metric)</t>
    </r>
  </si>
  <si>
    <t>Weight of Seed in Cup (Kilograms)</t>
  </si>
  <si>
    <t>Set Seed Wheel RPM to:</t>
  </si>
  <si>
    <t>____</t>
  </si>
  <si>
    <t>Desired Seed Flow (Pounds per Minute)</t>
  </si>
  <si>
    <t>STEP #5: Enter your actual time (seconds) in this column after treating the first batch of seed.</t>
  </si>
  <si>
    <t>STEP #7: Verify &amp; Re-adjust Seed Wheel RPM Accordingly to Maintain Desired Seed Flow &amp; Save File</t>
  </si>
  <si>
    <r>
      <t xml:space="preserve">STEP #6: Enter the Accuracy Rate Percentage for the Type of Seed into the Seed Wheel Factor box located on the SEED WHEEL CALIBRATION WORKSHEET, </t>
    </r>
    <r>
      <rPr>
        <b/>
        <i/>
        <u val="single"/>
        <sz val="10"/>
        <color indexed="13"/>
        <rFont val="Arial"/>
        <family val="2"/>
      </rPr>
      <t>CLICK HERE</t>
    </r>
  </si>
  <si>
    <r>
      <t xml:space="preserve">STEP #1: Enter Data in the </t>
    </r>
    <r>
      <rPr>
        <b/>
        <i/>
        <u val="single"/>
        <sz val="10"/>
        <color indexed="13"/>
        <rFont val="Arial"/>
        <family val="2"/>
      </rPr>
      <t>Yellow</t>
    </r>
    <r>
      <rPr>
        <b/>
        <i/>
        <sz val="10"/>
        <color indexed="13"/>
        <rFont val="Arial"/>
        <family val="2"/>
      </rPr>
      <t xml:space="preserve"> Cells Below
STEP #2: Set the Seed Wheel RPM located in the </t>
    </r>
    <r>
      <rPr>
        <b/>
        <i/>
        <u val="single"/>
        <sz val="10"/>
        <color indexed="53"/>
        <rFont val="Arial"/>
        <family val="2"/>
      </rPr>
      <t>Orange</t>
    </r>
    <r>
      <rPr>
        <b/>
        <i/>
        <sz val="10"/>
        <color indexed="13"/>
        <rFont val="Arial"/>
        <family val="2"/>
      </rPr>
      <t xml:space="preserve"> cells
STEP #3: Treat the first batch of seed and time.</t>
    </r>
  </si>
  <si>
    <r>
      <t xml:space="preserve">STEP #1: Enter Data in the </t>
    </r>
    <r>
      <rPr>
        <b/>
        <i/>
        <u val="single"/>
        <sz val="10"/>
        <color indexed="13"/>
        <rFont val="Arial"/>
        <family val="2"/>
      </rPr>
      <t>Yellow</t>
    </r>
    <r>
      <rPr>
        <b/>
        <i/>
        <sz val="10"/>
        <color indexed="13"/>
        <rFont val="Arial"/>
        <family val="2"/>
      </rPr>
      <t xml:space="preserve"> Cells Below
STEP #2: Set the Seed Wheel RPM located in the </t>
    </r>
    <r>
      <rPr>
        <b/>
        <i/>
        <u val="single"/>
        <sz val="10"/>
        <rFont val="Arial"/>
        <family val="2"/>
      </rPr>
      <t>Orange</t>
    </r>
    <r>
      <rPr>
        <b/>
        <i/>
        <sz val="10"/>
        <color indexed="13"/>
        <rFont val="Arial"/>
        <family val="2"/>
      </rPr>
      <t xml:space="preserve"> cells
STEP #3: Treat the first batch of seed and time</t>
    </r>
  </si>
  <si>
    <t>Desired Seed Flow (Kilograms per Minute)</t>
  </si>
  <si>
    <t>Seed Wheel 
Factor</t>
  </si>
  <si>
    <r>
      <t xml:space="preserve">STEP #4: If Actual Time differs from Estimated Time, then </t>
    </r>
    <r>
      <rPr>
        <b/>
        <i/>
        <u val="single"/>
        <sz val="10"/>
        <color indexed="13"/>
        <rFont val="Arial"/>
        <family val="2"/>
      </rPr>
      <t>CLICK HERE</t>
    </r>
  </si>
  <si>
    <r>
      <t xml:space="preserve">STEP #6: Enter the Accuracy Rate Percentage for the Type of Seed into the Seed Wheel Factor box located on the SEED WHEEL CALIBRATION WORKSHEET, </t>
    </r>
    <r>
      <rPr>
        <b/>
        <u val="single"/>
        <sz val="10"/>
        <color indexed="13"/>
        <rFont val="Arial"/>
        <family val="2"/>
      </rPr>
      <t>CLICK HERE</t>
    </r>
  </si>
  <si>
    <t>OTHER</t>
  </si>
  <si>
    <t>Milliliters per Kilogram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</si>
</sst>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m:ss"/>
    <numFmt numFmtId="167" formatCode="0.0"/>
    <numFmt numFmtId="168" formatCode="#,##0.0"/>
    <numFmt numFmtId="169" formatCode="0.0%"/>
    <numFmt numFmtId="170" formatCode="0.0000%"/>
  </numFmts>
  <fonts count="40">
    <font>
      <sz val="10"/>
      <name val="Arial"/>
      <family val="0"/>
    </font>
    <font>
      <b/>
      <u val="single"/>
      <sz val="20"/>
      <name val="Copperplate Gothic Bold"/>
      <family val="2"/>
    </font>
    <font>
      <b/>
      <sz val="11"/>
      <color indexed="10"/>
      <name val="Arial"/>
      <family val="2"/>
    </font>
    <font>
      <b/>
      <u val="single"/>
      <sz val="14"/>
      <name val="Copperplate Gothic Bold"/>
      <family val="2"/>
    </font>
    <font>
      <u val="single"/>
      <sz val="10"/>
      <color indexed="12"/>
      <name val="Arial"/>
      <family val="0"/>
    </font>
    <font>
      <b/>
      <u val="single"/>
      <sz val="11"/>
      <color indexed="10"/>
      <name val="Arial"/>
      <family val="2"/>
    </font>
    <font>
      <b/>
      <sz val="16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u val="single"/>
      <sz val="2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1"/>
      <name val="Arial"/>
      <family val="2"/>
    </font>
    <font>
      <b/>
      <sz val="11"/>
      <color indexed="13"/>
      <name val="Arial"/>
      <family val="2"/>
    </font>
    <font>
      <b/>
      <i/>
      <sz val="10"/>
      <color indexed="13"/>
      <name val="Arial"/>
      <family val="2"/>
    </font>
    <font>
      <b/>
      <i/>
      <u val="single"/>
      <sz val="10"/>
      <color indexed="13"/>
      <name val="Arial"/>
      <family val="2"/>
    </font>
    <font>
      <b/>
      <u val="single"/>
      <sz val="12"/>
      <color indexed="13"/>
      <name val="Arial"/>
      <family val="2"/>
    </font>
    <font>
      <b/>
      <sz val="11"/>
      <color indexed="12"/>
      <name val="Arial"/>
      <family val="2"/>
    </font>
    <font>
      <b/>
      <u val="single"/>
      <sz val="16"/>
      <color indexed="9"/>
      <name val="Copperplate Gothic Bold"/>
      <family val="2"/>
    </font>
    <font>
      <b/>
      <u val="single"/>
      <sz val="18"/>
      <color indexed="9"/>
      <name val="Copperplate Gothic Bold"/>
      <family val="2"/>
    </font>
    <font>
      <b/>
      <sz val="18"/>
      <color indexed="9"/>
      <name val="Copperplate Gothic Bold"/>
      <family val="2"/>
    </font>
    <font>
      <b/>
      <i/>
      <u val="single"/>
      <sz val="10"/>
      <color indexed="53"/>
      <name val="Arial"/>
      <family val="2"/>
    </font>
    <font>
      <b/>
      <u val="single"/>
      <sz val="11"/>
      <color indexed="18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0"/>
    </font>
    <font>
      <b/>
      <sz val="10"/>
      <color indexed="13"/>
      <name val="Arial"/>
      <family val="2"/>
    </font>
    <font>
      <b/>
      <sz val="16"/>
      <color indexed="9"/>
      <name val="Copperplate Gothic Bold"/>
      <family val="2"/>
    </font>
    <font>
      <b/>
      <u val="single"/>
      <sz val="22"/>
      <color indexed="9"/>
      <name val="Arial"/>
      <family val="2"/>
    </font>
    <font>
      <sz val="10"/>
      <color indexed="12"/>
      <name val="Arial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u val="single"/>
      <sz val="10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ck"/>
      <top style="thick"/>
      <bottom style="thick"/>
    </border>
    <border>
      <left style="thick"/>
      <right style="medium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2" borderId="1" xfId="0" applyFont="1" applyFill="1" applyBorder="1" applyAlignment="1" applyProtection="1">
      <alignment horizontal="left" vertical="center" wrapText="1"/>
      <protection/>
    </xf>
    <xf numFmtId="0" fontId="8" fillId="2" borderId="2" xfId="0" applyFont="1" applyFill="1" applyBorder="1" applyAlignment="1" applyProtection="1">
      <alignment horizontal="center" vertical="center" wrapText="1"/>
      <protection/>
    </xf>
    <xf numFmtId="3" fontId="8" fillId="2" borderId="2" xfId="0" applyNumberFormat="1" applyFont="1" applyFill="1" applyBorder="1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0" fontId="9" fillId="3" borderId="5" xfId="0" applyFont="1" applyFill="1" applyBorder="1" applyAlignment="1" applyProtection="1">
      <alignment horizontal="left" vertical="center"/>
      <protection/>
    </xf>
    <xf numFmtId="0" fontId="9" fillId="3" borderId="5" xfId="0" applyFont="1" applyFill="1" applyBorder="1" applyAlignment="1" applyProtection="1">
      <alignment horizontal="left" vertical="center" wrapText="1"/>
      <protection/>
    </xf>
    <xf numFmtId="0" fontId="8" fillId="2" borderId="6" xfId="0" applyFont="1" applyFill="1" applyBorder="1" applyAlignment="1" applyProtection="1">
      <alignment horizontal="center" vertical="center" wrapText="1"/>
      <protection/>
    </xf>
    <xf numFmtId="169" fontId="19" fillId="4" borderId="7" xfId="0" applyNumberFormat="1" applyFont="1" applyFill="1" applyBorder="1" applyAlignment="1" applyProtection="1">
      <alignment horizontal="center" vertical="center"/>
      <protection locked="0"/>
    </xf>
    <xf numFmtId="169" fontId="19" fillId="4" borderId="8" xfId="0" applyNumberFormat="1" applyFont="1" applyFill="1" applyBorder="1" applyAlignment="1" applyProtection="1">
      <alignment horizontal="center" vertical="center"/>
      <protection locked="0"/>
    </xf>
    <xf numFmtId="169" fontId="19" fillId="4" borderId="9" xfId="0" applyNumberFormat="1" applyFont="1" applyFill="1" applyBorder="1" applyAlignment="1" applyProtection="1">
      <alignment horizontal="center" vertical="center"/>
      <protection locked="0"/>
    </xf>
    <xf numFmtId="3" fontId="11" fillId="4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4" borderId="10" xfId="0" applyNumberFormat="1" applyFont="1" applyFill="1" applyBorder="1" applyAlignment="1" applyProtection="1">
      <alignment horizontal="center" vertical="center"/>
      <protection locked="0"/>
    </xf>
    <xf numFmtId="2" fontId="11" fillId="4" borderId="11" xfId="0" applyNumberFormat="1" applyFont="1" applyFill="1" applyBorder="1" applyAlignment="1" applyProtection="1">
      <alignment horizontal="center" vertical="center" wrapText="1"/>
      <protection locked="0"/>
    </xf>
    <xf numFmtId="2" fontId="11" fillId="5" borderId="5" xfId="0" applyNumberFormat="1" applyFont="1" applyFill="1" applyBorder="1" applyAlignment="1" applyProtection="1">
      <alignment horizontal="center" vertical="center"/>
      <protection/>
    </xf>
    <xf numFmtId="1" fontId="11" fillId="3" borderId="10" xfId="0" applyNumberFormat="1" applyFont="1" applyFill="1" applyBorder="1" applyAlignment="1" applyProtection="1">
      <alignment horizontal="center" vertical="center"/>
      <protection/>
    </xf>
    <xf numFmtId="167" fontId="11" fillId="3" borderId="10" xfId="0" applyNumberFormat="1" applyFont="1" applyFill="1" applyBorder="1" applyAlignment="1" applyProtection="1">
      <alignment horizontal="center" vertical="center"/>
      <protection/>
    </xf>
    <xf numFmtId="168" fontId="11" fillId="3" borderId="12" xfId="0" applyNumberFormat="1" applyFont="1" applyFill="1" applyBorder="1" applyAlignment="1" applyProtection="1">
      <alignment horizontal="center" vertical="center"/>
      <protection/>
    </xf>
    <xf numFmtId="3" fontId="11" fillId="4" borderId="10" xfId="0" applyNumberFormat="1" applyFont="1" applyFill="1" applyBorder="1" applyAlignment="1" applyProtection="1">
      <alignment horizontal="center" vertical="center"/>
      <protection locked="0"/>
    </xf>
    <xf numFmtId="2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11" fillId="4" borderId="13" xfId="0" applyNumberFormat="1" applyFont="1" applyFill="1" applyBorder="1" applyAlignment="1" applyProtection="1">
      <alignment horizontal="center" vertical="center"/>
      <protection locked="0"/>
    </xf>
    <xf numFmtId="165" fontId="11" fillId="4" borderId="13" xfId="0" applyNumberFormat="1" applyFont="1" applyFill="1" applyBorder="1" applyAlignment="1" applyProtection="1">
      <alignment horizontal="center" vertical="center"/>
      <protection locked="0"/>
    </xf>
    <xf numFmtId="2" fontId="11" fillId="4" borderId="14" xfId="0" applyNumberFormat="1" applyFont="1" applyFill="1" applyBorder="1" applyAlignment="1" applyProtection="1">
      <alignment horizontal="center" vertical="center"/>
      <protection locked="0"/>
    </xf>
    <xf numFmtId="1" fontId="11" fillId="3" borderId="13" xfId="0" applyNumberFormat="1" applyFont="1" applyFill="1" applyBorder="1" applyAlignment="1" applyProtection="1">
      <alignment horizontal="center" vertical="center"/>
      <protection/>
    </xf>
    <xf numFmtId="46" fontId="11" fillId="3" borderId="13" xfId="0" applyNumberFormat="1" applyFont="1" applyFill="1" applyBorder="1" applyAlignment="1" applyProtection="1">
      <alignment horizontal="center" vertical="center"/>
      <protection/>
    </xf>
    <xf numFmtId="167" fontId="11" fillId="3" borderId="13" xfId="0" applyNumberFormat="1" applyFont="1" applyFill="1" applyBorder="1" applyAlignment="1" applyProtection="1">
      <alignment horizontal="center" vertical="center"/>
      <protection/>
    </xf>
    <xf numFmtId="168" fontId="11" fillId="3" borderId="15" xfId="0" applyNumberFormat="1" applyFont="1" applyFill="1" applyBorder="1" applyAlignment="1" applyProtection="1">
      <alignment horizontal="center" vertical="center"/>
      <protection/>
    </xf>
    <xf numFmtId="0" fontId="11" fillId="4" borderId="10" xfId="0" applyNumberFormat="1" applyFont="1" applyFill="1" applyBorder="1" applyAlignment="1" applyProtection="1">
      <alignment horizontal="center" vertical="center"/>
      <protection locked="0"/>
    </xf>
    <xf numFmtId="169" fontId="11" fillId="3" borderId="12" xfId="0" applyNumberFormat="1" applyFont="1" applyFill="1" applyBorder="1" applyAlignment="1" applyProtection="1">
      <alignment horizontal="center" vertical="center"/>
      <protection/>
    </xf>
    <xf numFmtId="0" fontId="11" fillId="4" borderId="13" xfId="0" applyNumberFormat="1" applyFont="1" applyFill="1" applyBorder="1" applyAlignment="1" applyProtection="1">
      <alignment horizontal="center" vertical="center"/>
      <protection locked="0"/>
    </xf>
    <xf numFmtId="169" fontId="11" fillId="3" borderId="16" xfId="0" applyNumberFormat="1" applyFont="1" applyFill="1" applyBorder="1" applyAlignment="1" applyProtection="1">
      <alignment horizontal="center" vertical="center"/>
      <protection/>
    </xf>
    <xf numFmtId="0" fontId="13" fillId="3" borderId="5" xfId="0" applyFont="1" applyFill="1" applyBorder="1" applyAlignment="1" applyProtection="1">
      <alignment horizontal="left" vertical="center"/>
      <protection/>
    </xf>
    <xf numFmtId="0" fontId="13" fillId="3" borderId="5" xfId="0" applyFont="1" applyFill="1" applyBorder="1" applyAlignment="1" applyProtection="1">
      <alignment horizontal="left" vertical="center" wrapText="1"/>
      <protection/>
    </xf>
    <xf numFmtId="0" fontId="13" fillId="3" borderId="17" xfId="0" applyFont="1" applyFill="1" applyBorder="1" applyAlignment="1" applyProtection="1">
      <alignment horizontal="left" vertical="center"/>
      <protection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2" borderId="0" xfId="0" applyFont="1" applyFill="1" applyAlignment="1" applyProtection="1">
      <alignment wrapText="1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25" fillId="2" borderId="18" xfId="0" applyFont="1" applyFill="1" applyBorder="1" applyAlignment="1" applyProtection="1">
      <alignment horizontal="center" vertical="center" wrapText="1"/>
      <protection/>
    </xf>
    <xf numFmtId="164" fontId="25" fillId="2" borderId="18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8" fillId="2" borderId="19" xfId="0" applyFont="1" applyFill="1" applyBorder="1" applyAlignment="1" applyProtection="1">
      <alignment horizontal="center" vertical="center" wrapText="1"/>
      <protection/>
    </xf>
    <xf numFmtId="168" fontId="10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0" fontId="2" fillId="2" borderId="20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vertical="center" wrapText="1"/>
      <protection/>
    </xf>
    <xf numFmtId="0" fontId="14" fillId="2" borderId="0" xfId="0" applyFont="1" applyFill="1" applyBorder="1" applyAlignment="1" applyProtection="1">
      <alignment wrapText="1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12" fillId="0" borderId="0" xfId="0" applyFont="1" applyAlignment="1" applyProtection="1">
      <alignment wrapText="1"/>
      <protection/>
    </xf>
    <xf numFmtId="0" fontId="1" fillId="6" borderId="0" xfId="0" applyFont="1" applyFill="1" applyAlignment="1" applyProtection="1">
      <alignment horizontal="center" vertical="center"/>
      <protection/>
    </xf>
    <xf numFmtId="0" fontId="3" fillId="6" borderId="0" xfId="0" applyFont="1" applyFill="1" applyAlignment="1" applyProtection="1">
      <alignment horizontal="center" vertical="center"/>
      <protection/>
    </xf>
    <xf numFmtId="0" fontId="0" fillId="6" borderId="0" xfId="0" applyFill="1" applyAlignment="1" applyProtection="1">
      <alignment/>
      <protection/>
    </xf>
    <xf numFmtId="0" fontId="30" fillId="6" borderId="0" xfId="20" applyFont="1" applyFill="1" applyBorder="1" applyAlignment="1" applyProtection="1">
      <alignment vertical="center" wrapText="1"/>
      <protection/>
    </xf>
    <xf numFmtId="0" fontId="14" fillId="6" borderId="0" xfId="0" applyFont="1" applyFill="1" applyBorder="1" applyAlignment="1" applyProtection="1">
      <alignment wrapText="1"/>
      <protection/>
    </xf>
    <xf numFmtId="0" fontId="12" fillId="6" borderId="0" xfId="0" applyFont="1" applyFill="1" applyAlignment="1" applyProtection="1">
      <alignment/>
      <protection/>
    </xf>
    <xf numFmtId="2" fontId="11" fillId="7" borderId="5" xfId="0" applyNumberFormat="1" applyFont="1" applyFill="1" applyBorder="1" applyAlignment="1" applyProtection="1">
      <alignment horizontal="center" vertical="center"/>
      <protection/>
    </xf>
    <xf numFmtId="168" fontId="11" fillId="6" borderId="0" xfId="0" applyNumberFormat="1" applyFont="1" applyFill="1" applyBorder="1" applyAlignment="1" applyProtection="1">
      <alignment horizontal="center" vertical="center"/>
      <protection/>
    </xf>
    <xf numFmtId="0" fontId="2" fillId="6" borderId="18" xfId="0" applyFont="1" applyFill="1" applyBorder="1" applyAlignment="1" applyProtection="1">
      <alignment horizontal="center" vertical="center" wrapText="1"/>
      <protection/>
    </xf>
    <xf numFmtId="164" fontId="2" fillId="6" borderId="18" xfId="0" applyNumberFormat="1" applyFont="1" applyFill="1" applyBorder="1" applyAlignment="1" applyProtection="1">
      <alignment horizontal="center" vertical="center"/>
      <protection/>
    </xf>
    <xf numFmtId="0" fontId="8" fillId="6" borderId="21" xfId="0" applyFont="1" applyFill="1" applyBorder="1" applyAlignment="1" applyProtection="1">
      <alignment horizontal="center" vertical="center" wrapText="1"/>
      <protection/>
    </xf>
    <xf numFmtId="0" fontId="32" fillId="6" borderId="0" xfId="0" applyFont="1" applyFill="1" applyAlignment="1" applyProtection="1">
      <alignment/>
      <protection/>
    </xf>
    <xf numFmtId="0" fontId="32" fillId="6" borderId="0" xfId="0" applyFont="1" applyFill="1" applyAlignment="1" applyProtection="1">
      <alignment wrapText="1"/>
      <protection/>
    </xf>
    <xf numFmtId="0" fontId="36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 vertical="top" wrapText="1"/>
      <protection/>
    </xf>
    <xf numFmtId="0" fontId="2" fillId="2" borderId="0" xfId="20" applyFont="1" applyFill="1" applyBorder="1" applyAlignment="1" applyProtection="1">
      <alignment vertical="top" wrapText="1"/>
      <protection/>
    </xf>
    <xf numFmtId="0" fontId="5" fillId="2" borderId="0" xfId="20" applyFont="1" applyFill="1" applyBorder="1" applyAlignment="1" applyProtection="1">
      <alignment vertical="top" wrapText="1"/>
      <protection/>
    </xf>
    <xf numFmtId="0" fontId="13" fillId="2" borderId="0" xfId="0" applyFont="1" applyFill="1" applyBorder="1" applyAlignment="1" applyProtection="1">
      <alignment wrapText="1"/>
      <protection/>
    </xf>
    <xf numFmtId="0" fontId="20" fillId="2" borderId="0" xfId="0" applyFont="1" applyFill="1" applyAlignment="1" applyProtection="1">
      <alignment/>
      <protection/>
    </xf>
    <xf numFmtId="0" fontId="13" fillId="2" borderId="0" xfId="0" applyFont="1" applyFill="1" applyAlignment="1" applyProtection="1">
      <alignment vertical="top" wrapText="1"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Border="1" applyAlignment="1" applyProtection="1">
      <alignment vertical="center" wrapText="1"/>
      <protection/>
    </xf>
    <xf numFmtId="0" fontId="16" fillId="2" borderId="0" xfId="0" applyFont="1" applyFill="1" applyAlignment="1" applyProtection="1">
      <alignment vertical="center"/>
      <protection/>
    </xf>
    <xf numFmtId="169" fontId="37" fillId="2" borderId="0" xfId="0" applyNumberFormat="1" applyFont="1" applyFill="1" applyBorder="1" applyAlignment="1" applyProtection="1">
      <alignment vertical="center" wrapText="1"/>
      <protection/>
    </xf>
    <xf numFmtId="0" fontId="36" fillId="2" borderId="0" xfId="0" applyFont="1" applyFill="1" applyAlignment="1" applyProtection="1">
      <alignment/>
      <protection/>
    </xf>
    <xf numFmtId="0" fontId="36" fillId="2" borderId="0" xfId="0" applyFont="1" applyFill="1" applyAlignment="1" applyProtection="1">
      <alignment wrapText="1"/>
      <protection/>
    </xf>
    <xf numFmtId="1" fontId="36" fillId="2" borderId="0" xfId="0" applyNumberFormat="1" applyFont="1" applyFill="1" applyAlignment="1" applyProtection="1">
      <alignment/>
      <protection/>
    </xf>
    <xf numFmtId="0" fontId="14" fillId="2" borderId="22" xfId="0" applyFont="1" applyFill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33" fillId="2" borderId="20" xfId="0" applyFont="1" applyFill="1" applyBorder="1" applyAlignment="1" applyProtection="1">
      <alignment vertical="center" wrapText="1"/>
      <protection/>
    </xf>
    <xf numFmtId="0" fontId="33" fillId="2" borderId="0" xfId="0" applyFont="1" applyFill="1" applyBorder="1" applyAlignment="1" applyProtection="1">
      <alignment vertical="center" wrapText="1"/>
      <protection/>
    </xf>
    <xf numFmtId="0" fontId="21" fillId="6" borderId="20" xfId="0" applyFont="1" applyFill="1" applyBorder="1" applyAlignment="1" applyProtection="1">
      <alignment vertical="center" wrapText="1"/>
      <protection/>
    </xf>
    <xf numFmtId="0" fontId="21" fillId="6" borderId="0" xfId="0" applyFont="1" applyFill="1" applyBorder="1" applyAlignment="1" applyProtection="1">
      <alignment vertical="center" wrapText="1"/>
      <protection/>
    </xf>
    <xf numFmtId="0" fontId="13" fillId="6" borderId="0" xfId="0" applyFont="1" applyFill="1" applyAlignment="1" applyProtection="1">
      <alignment vertical="top" wrapText="1"/>
      <protection/>
    </xf>
    <xf numFmtId="0" fontId="0" fillId="0" borderId="0" xfId="0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top" wrapText="1"/>
      <protection/>
    </xf>
    <xf numFmtId="0" fontId="12" fillId="0" borderId="0" xfId="0" applyFont="1" applyFill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6" fillId="6" borderId="0" xfId="0" applyFont="1" applyFill="1" applyAlignment="1" applyProtection="1">
      <alignment vertical="center"/>
      <protection/>
    </xf>
    <xf numFmtId="0" fontId="36" fillId="6" borderId="0" xfId="0" applyFont="1" applyFill="1" applyAlignment="1" applyProtection="1">
      <alignment/>
      <protection/>
    </xf>
    <xf numFmtId="0" fontId="20" fillId="6" borderId="0" xfId="0" applyFont="1" applyFill="1" applyAlignment="1" applyProtection="1">
      <alignment/>
      <protection/>
    </xf>
    <xf numFmtId="0" fontId="11" fillId="6" borderId="0" xfId="0" applyFont="1" applyFill="1" applyAlignment="1" applyProtection="1">
      <alignment vertical="top" wrapText="1"/>
      <protection/>
    </xf>
    <xf numFmtId="0" fontId="2" fillId="6" borderId="0" xfId="20" applyFont="1" applyFill="1" applyBorder="1" applyAlignment="1" applyProtection="1">
      <alignment vertical="top" wrapText="1"/>
      <protection/>
    </xf>
    <xf numFmtId="0" fontId="13" fillId="6" borderId="0" xfId="0" applyFont="1" applyFill="1" applyBorder="1" applyAlignment="1" applyProtection="1">
      <alignment wrapText="1"/>
      <protection/>
    </xf>
    <xf numFmtId="0" fontId="5" fillId="6" borderId="0" xfId="20" applyFont="1" applyFill="1" applyBorder="1" applyAlignment="1" applyProtection="1">
      <alignment vertical="top" wrapText="1"/>
      <protection/>
    </xf>
    <xf numFmtId="0" fontId="36" fillId="6" borderId="0" xfId="0" applyFont="1" applyFill="1" applyAlignment="1" applyProtection="1">
      <alignment/>
      <protection/>
    </xf>
    <xf numFmtId="0" fontId="36" fillId="6" borderId="0" xfId="0" applyFont="1" applyFill="1" applyAlignment="1" applyProtection="1">
      <alignment wrapText="1"/>
      <protection/>
    </xf>
    <xf numFmtId="0" fontId="0" fillId="6" borderId="0" xfId="0" applyFill="1" applyAlignment="1" applyProtection="1">
      <alignment/>
      <protection/>
    </xf>
    <xf numFmtId="0" fontId="17" fillId="6" borderId="0" xfId="0" applyFont="1" applyFill="1" applyBorder="1" applyAlignment="1" applyProtection="1">
      <alignment vertical="center" wrapText="1"/>
      <protection/>
    </xf>
    <xf numFmtId="1" fontId="32" fillId="6" borderId="0" xfId="0" applyNumberFormat="1" applyFont="1" applyFill="1" applyAlignment="1" applyProtection="1">
      <alignment/>
      <protection/>
    </xf>
    <xf numFmtId="169" fontId="38" fillId="6" borderId="0" xfId="0" applyNumberFormat="1" applyFont="1" applyFill="1" applyBorder="1" applyAlignment="1" applyProtection="1">
      <alignment vertical="center" wrapText="1"/>
      <protection/>
    </xf>
    <xf numFmtId="46" fontId="11" fillId="3" borderId="10" xfId="0" applyNumberFormat="1" applyFont="1" applyFill="1" applyBorder="1" applyAlignment="1" applyProtection="1">
      <alignment horizontal="center" vertical="center"/>
      <protection/>
    </xf>
    <xf numFmtId="0" fontId="14" fillId="2" borderId="23" xfId="0" applyFont="1" applyFill="1" applyBorder="1" applyAlignment="1" applyProtection="1">
      <alignment horizontal="right" vertical="center" wrapText="1"/>
      <protection/>
    </xf>
    <xf numFmtId="169" fontId="11" fillId="3" borderId="24" xfId="0" applyNumberFormat="1" applyFont="1" applyFill="1" applyBorder="1" applyAlignment="1" applyProtection="1">
      <alignment horizontal="center" vertical="center"/>
      <protection/>
    </xf>
    <xf numFmtId="169" fontId="11" fillId="3" borderId="15" xfId="0" applyNumberFormat="1" applyFont="1" applyFill="1" applyBorder="1" applyAlignment="1" applyProtection="1">
      <alignment horizontal="center" vertical="center"/>
      <protection/>
    </xf>
    <xf numFmtId="3" fontId="11" fillId="4" borderId="25" xfId="0" applyNumberFormat="1" applyFont="1" applyFill="1" applyBorder="1" applyAlignment="1" applyProtection="1">
      <alignment horizontal="center" vertical="center"/>
      <protection locked="0"/>
    </xf>
    <xf numFmtId="165" fontId="11" fillId="4" borderId="25" xfId="0" applyNumberFormat="1" applyFont="1" applyFill="1" applyBorder="1" applyAlignment="1" applyProtection="1">
      <alignment horizontal="center" vertical="center"/>
      <protection locked="0"/>
    </xf>
    <xf numFmtId="2" fontId="11" fillId="4" borderId="26" xfId="0" applyNumberFormat="1" applyFont="1" applyFill="1" applyBorder="1" applyAlignment="1" applyProtection="1">
      <alignment horizontal="center" vertical="center"/>
      <protection locked="0"/>
    </xf>
    <xf numFmtId="169" fontId="19" fillId="4" borderId="27" xfId="0" applyNumberFormat="1" applyFont="1" applyFill="1" applyBorder="1" applyAlignment="1" applyProtection="1">
      <alignment horizontal="center" vertical="center"/>
      <protection locked="0"/>
    </xf>
    <xf numFmtId="0" fontId="11" fillId="4" borderId="25" xfId="0" applyNumberFormat="1" applyFont="1" applyFill="1" applyBorder="1" applyAlignment="1" applyProtection="1">
      <alignment horizontal="center" vertical="center"/>
      <protection locked="0"/>
    </xf>
    <xf numFmtId="0" fontId="13" fillId="4" borderId="17" xfId="0" applyFont="1" applyFill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/>
    </xf>
    <xf numFmtId="0" fontId="9" fillId="4" borderId="17" xfId="0" applyFont="1" applyFill="1" applyBorder="1" applyAlignment="1" applyProtection="1">
      <alignment horizontal="left" vertical="center"/>
      <protection locked="0"/>
    </xf>
    <xf numFmtId="0" fontId="22" fillId="2" borderId="20" xfId="0" applyFont="1" applyFill="1" applyBorder="1" applyAlignment="1" applyProtection="1">
      <alignment horizontal="right" vertical="top" wrapText="1"/>
      <protection/>
    </xf>
    <xf numFmtId="0" fontId="0" fillId="0" borderId="2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2" fillId="2" borderId="0" xfId="0" applyFont="1" applyFill="1" applyBorder="1" applyAlignment="1" applyProtection="1">
      <alignment horizontal="left" vertical="center" wrapText="1"/>
      <protection/>
    </xf>
    <xf numFmtId="0" fontId="22" fillId="2" borderId="18" xfId="0" applyFont="1" applyFill="1" applyBorder="1" applyAlignment="1" applyProtection="1">
      <alignment horizontal="left" vertical="center" wrapText="1"/>
      <protection/>
    </xf>
    <xf numFmtId="0" fontId="28" fillId="2" borderId="0" xfId="0" applyFont="1" applyFill="1" applyAlignment="1" applyProtection="1">
      <alignment horizontal="center" vertical="center"/>
      <protection/>
    </xf>
    <xf numFmtId="0" fontId="27" fillId="2" borderId="0" xfId="0" applyFont="1" applyFill="1" applyAlignment="1" applyProtection="1">
      <alignment horizontal="center" vertical="center"/>
      <protection/>
    </xf>
    <xf numFmtId="0" fontId="21" fillId="2" borderId="0" xfId="0" applyFont="1" applyFill="1" applyAlignment="1" applyProtection="1">
      <alignment horizontal="center" vertical="center" wrapText="1"/>
      <protection/>
    </xf>
    <xf numFmtId="0" fontId="24" fillId="2" borderId="0" xfId="0" applyFont="1" applyFill="1" applyAlignment="1" applyProtection="1">
      <alignment horizontal="center" vertical="center"/>
      <protection/>
    </xf>
    <xf numFmtId="0" fontId="22" fillId="2" borderId="28" xfId="20" applyFont="1" applyFill="1" applyBorder="1" applyAlignment="1" applyProtection="1">
      <alignment horizontal="center" vertical="top" wrapText="1"/>
      <protection/>
    </xf>
    <xf numFmtId="0" fontId="23" fillId="2" borderId="29" xfId="20" applyFont="1" applyFill="1" applyBorder="1" applyAlignment="1" applyProtection="1">
      <alignment horizontal="center" vertical="top" wrapText="1"/>
      <protection/>
    </xf>
    <xf numFmtId="0" fontId="34" fillId="6" borderId="0" xfId="0" applyFont="1" applyFill="1" applyAlignment="1" applyProtection="1">
      <alignment horizontal="center" vertical="center"/>
      <protection/>
    </xf>
    <xf numFmtId="0" fontId="26" fillId="6" borderId="0" xfId="0" applyFont="1" applyFill="1" applyAlignment="1" applyProtection="1">
      <alignment horizontal="center" vertical="center"/>
      <protection/>
    </xf>
    <xf numFmtId="0" fontId="2" fillId="6" borderId="0" xfId="0" applyFont="1" applyFill="1" applyAlignment="1" applyProtection="1">
      <alignment horizontal="center" vertical="center" wrapText="1"/>
      <protection/>
    </xf>
    <xf numFmtId="0" fontId="24" fillId="6" borderId="0" xfId="0" applyFont="1" applyFill="1" applyAlignment="1" applyProtection="1">
      <alignment horizontal="center" vertical="center"/>
      <protection/>
    </xf>
    <xf numFmtId="0" fontId="33" fillId="6" borderId="20" xfId="0" applyFont="1" applyFill="1" applyBorder="1" applyAlignment="1" applyProtection="1">
      <alignment horizontal="right" vertical="top" wrapText="1"/>
      <protection/>
    </xf>
    <xf numFmtId="0" fontId="33" fillId="6" borderId="0" xfId="0" applyFont="1" applyFill="1" applyBorder="1" applyAlignment="1" applyProtection="1">
      <alignment horizontal="right" vertical="top" wrapText="1"/>
      <protection/>
    </xf>
    <xf numFmtId="0" fontId="22" fillId="6" borderId="0" xfId="0" applyFont="1" applyFill="1" applyBorder="1" applyAlignment="1" applyProtection="1">
      <alignment horizontal="left" vertical="center" wrapText="1"/>
      <protection/>
    </xf>
    <xf numFmtId="0" fontId="22" fillId="6" borderId="19" xfId="20" applyFont="1" applyFill="1" applyBorder="1" applyAlignment="1" applyProtection="1">
      <alignment horizontal="center" vertical="top" wrapText="1"/>
      <protection/>
    </xf>
    <xf numFmtId="0" fontId="23" fillId="6" borderId="0" xfId="20" applyFont="1" applyFill="1" applyBorder="1" applyAlignment="1" applyProtection="1">
      <alignment horizontal="center" vertical="top" wrapText="1"/>
      <protection/>
    </xf>
    <xf numFmtId="0" fontId="35" fillId="2" borderId="0" xfId="0" applyFont="1" applyFill="1" applyAlignment="1" applyProtection="1">
      <alignment horizontal="center" vertical="center"/>
      <protection/>
    </xf>
    <xf numFmtId="0" fontId="22" fillId="2" borderId="0" xfId="0" applyFont="1" applyFill="1" applyAlignment="1" applyProtection="1">
      <alignment horizontal="right" vertical="top" wrapText="1"/>
      <protection/>
    </xf>
    <xf numFmtId="0" fontId="22" fillId="2" borderId="0" xfId="20" applyFont="1" applyFill="1" applyBorder="1" applyAlignment="1" applyProtection="1">
      <alignment horizontal="left" vertical="top" wrapText="1"/>
      <protection/>
    </xf>
    <xf numFmtId="0" fontId="23" fillId="2" borderId="0" xfId="20" applyFont="1" applyFill="1" applyBorder="1" applyAlignment="1" applyProtection="1">
      <alignment horizontal="left" vertical="top" wrapText="1"/>
      <protection/>
    </xf>
    <xf numFmtId="0" fontId="35" fillId="6" borderId="0" xfId="0" applyFont="1" applyFill="1" applyAlignment="1" applyProtection="1">
      <alignment horizontal="center" vertical="center"/>
      <protection/>
    </xf>
    <xf numFmtId="0" fontId="22" fillId="6" borderId="0" xfId="0" applyFont="1" applyFill="1" applyAlignment="1" applyProtection="1">
      <alignment horizontal="right" vertical="top" wrapText="1"/>
      <protection/>
    </xf>
    <xf numFmtId="0" fontId="22" fillId="6" borderId="0" xfId="20" applyFont="1" applyFill="1" applyAlignment="1" applyProtection="1">
      <alignment vertical="top" wrapText="1"/>
      <protection/>
    </xf>
    <xf numFmtId="0" fontId="39" fillId="6" borderId="0" xfId="20" applyFont="1" applyFill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11</xdr:row>
      <xdr:rowOff>76200</xdr:rowOff>
    </xdr:from>
    <xdr:to>
      <xdr:col>6</xdr:col>
      <xdr:colOff>704850</xdr:colOff>
      <xdr:row>11</xdr:row>
      <xdr:rowOff>523875</xdr:rowOff>
    </xdr:to>
    <xdr:sp>
      <xdr:nvSpPr>
        <xdr:cNvPr id="2" name="AutoShape 4"/>
        <xdr:cNvSpPr>
          <a:spLocks/>
        </xdr:cNvSpPr>
      </xdr:nvSpPr>
      <xdr:spPr>
        <a:xfrm>
          <a:off x="3305175" y="4914900"/>
          <a:ext cx="1276350" cy="447675"/>
        </a:xfrm>
        <a:prstGeom prst="bent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647700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11</xdr:row>
      <xdr:rowOff>66675</xdr:rowOff>
    </xdr:from>
    <xdr:to>
      <xdr:col>7</xdr:col>
      <xdr:colOff>19050</xdr:colOff>
      <xdr:row>11</xdr:row>
      <xdr:rowOff>514350</xdr:rowOff>
    </xdr:to>
    <xdr:sp>
      <xdr:nvSpPr>
        <xdr:cNvPr id="2" name="AutoShape 3"/>
        <xdr:cNvSpPr>
          <a:spLocks/>
        </xdr:cNvSpPr>
      </xdr:nvSpPr>
      <xdr:spPr>
        <a:xfrm>
          <a:off x="3314700" y="4924425"/>
          <a:ext cx="1276350" cy="447675"/>
        </a:xfrm>
        <a:prstGeom prst="bent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</xdr:row>
      <xdr:rowOff>371475</xdr:rowOff>
    </xdr:from>
    <xdr:to>
      <xdr:col>3</xdr:col>
      <xdr:colOff>628650</xdr:colOff>
      <xdr:row>2</xdr:row>
      <xdr:rowOff>323850</xdr:rowOff>
    </xdr:to>
    <xdr:sp>
      <xdr:nvSpPr>
        <xdr:cNvPr id="1" name="AutoShape 1"/>
        <xdr:cNvSpPr>
          <a:spLocks/>
        </xdr:cNvSpPr>
      </xdr:nvSpPr>
      <xdr:spPr>
        <a:xfrm rot="5400000" flipV="1">
          <a:off x="2743200" y="933450"/>
          <a:ext cx="295275" cy="3905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</xdr:row>
      <xdr:rowOff>371475</xdr:rowOff>
    </xdr:from>
    <xdr:to>
      <xdr:col>3</xdr:col>
      <xdr:colOff>628650</xdr:colOff>
      <xdr:row>2</xdr:row>
      <xdr:rowOff>323850</xdr:rowOff>
    </xdr:to>
    <xdr:sp>
      <xdr:nvSpPr>
        <xdr:cNvPr id="1" name="AutoShape 1"/>
        <xdr:cNvSpPr>
          <a:spLocks/>
        </xdr:cNvSpPr>
      </xdr:nvSpPr>
      <xdr:spPr>
        <a:xfrm rot="5400000" flipV="1">
          <a:off x="2743200" y="933450"/>
          <a:ext cx="295275" cy="3905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15"/>
  <sheetViews>
    <sheetView tabSelected="1" workbookViewId="0" topLeftCell="A1">
      <selection activeCell="C5" sqref="C5"/>
    </sheetView>
  </sheetViews>
  <sheetFormatPr defaultColWidth="9.140625" defaultRowHeight="12.75"/>
  <cols>
    <col min="1" max="1" width="2.57421875" style="1" customWidth="1"/>
    <col min="2" max="2" width="12.7109375" style="1" customWidth="1"/>
    <col min="3" max="11" width="10.7109375" style="1" customWidth="1"/>
    <col min="12" max="12" width="1.57421875" style="1" customWidth="1"/>
    <col min="13" max="13" width="17.00390625" style="1" customWidth="1"/>
    <col min="14" max="16384" width="9.140625" style="1" customWidth="1"/>
  </cols>
  <sheetData>
    <row r="1" spans="1:15" ht="34.5" customHeight="1">
      <c r="A1" s="121" t="s">
        <v>22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50"/>
      <c r="M1" s="123"/>
      <c r="N1" s="123"/>
      <c r="O1" s="46"/>
    </row>
    <row r="2" spans="1:15" ht="31.5" customHeight="1">
      <c r="A2" s="40"/>
      <c r="B2" s="124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50"/>
      <c r="M2" s="123"/>
      <c r="N2" s="123"/>
      <c r="O2" s="46"/>
    </row>
    <row r="3" spans="1:15" ht="44.25" customHeight="1" thickBot="1">
      <c r="A3" s="119" t="s">
        <v>35</v>
      </c>
      <c r="B3" s="119"/>
      <c r="C3" s="119"/>
      <c r="D3" s="119"/>
      <c r="E3" s="119"/>
      <c r="F3" s="120"/>
      <c r="G3" s="125" t="s">
        <v>39</v>
      </c>
      <c r="H3" s="126"/>
      <c r="I3" s="126"/>
      <c r="J3" s="126"/>
      <c r="K3" s="126"/>
      <c r="L3" s="43"/>
      <c r="M3" s="39"/>
      <c r="N3" s="39"/>
      <c r="O3" s="46"/>
    </row>
    <row r="4" spans="1:15" ht="60.75" customHeight="1" thickBot="1" thickTop="1">
      <c r="A4" s="41" t="s">
        <v>1</v>
      </c>
      <c r="B4" s="37" t="s">
        <v>19</v>
      </c>
      <c r="C4" s="3" t="s">
        <v>2</v>
      </c>
      <c r="D4" s="4" t="s">
        <v>21</v>
      </c>
      <c r="E4" s="3" t="s">
        <v>31</v>
      </c>
      <c r="F4" s="5" t="s">
        <v>20</v>
      </c>
      <c r="G4" s="6" t="s">
        <v>29</v>
      </c>
      <c r="H4" s="3" t="s">
        <v>3</v>
      </c>
      <c r="I4" s="3" t="s">
        <v>4</v>
      </c>
      <c r="J4" s="3" t="s">
        <v>5</v>
      </c>
      <c r="K4" s="7" t="s">
        <v>6</v>
      </c>
      <c r="L4" s="44"/>
      <c r="M4" s="10" t="s">
        <v>38</v>
      </c>
      <c r="N4" s="46"/>
      <c r="O4" s="46"/>
    </row>
    <row r="5" spans="1:15" ht="30" customHeight="1" thickBot="1" thickTop="1">
      <c r="A5" s="42">
        <f>M5*0.3808</f>
        <v>0.3808</v>
      </c>
      <c r="B5" s="34" t="s">
        <v>7</v>
      </c>
      <c r="C5" s="14"/>
      <c r="D5" s="15"/>
      <c r="E5" s="14"/>
      <c r="F5" s="16"/>
      <c r="G5" s="17" t="e">
        <f aca="true" t="shared" si="0" ref="G5:G11">((E5/16)/(D5/A5))+0.04</f>
        <v>#DIV/0!</v>
      </c>
      <c r="H5" s="18" t="e">
        <f aca="true" t="shared" si="1" ref="H5:H11">(C5/E5)*60</f>
        <v>#DIV/0!</v>
      </c>
      <c r="I5" s="104" t="e">
        <f aca="true" t="shared" si="2" ref="I5:I11">TIME(0,0,H5)</f>
        <v>#DIV/0!</v>
      </c>
      <c r="J5" s="19">
        <f aca="true" t="shared" si="3" ref="J5:J11">E5/100*F5</f>
        <v>0</v>
      </c>
      <c r="K5" s="20">
        <f aca="true" t="shared" si="4" ref="K5:K11">C5/100*F5</f>
        <v>0</v>
      </c>
      <c r="L5" s="45"/>
      <c r="M5" s="11">
        <v>1</v>
      </c>
      <c r="N5" s="46"/>
      <c r="O5" s="46"/>
    </row>
    <row r="6" spans="1:15" ht="30" customHeight="1" thickBot="1">
      <c r="A6" s="42">
        <f>M6*0.38153</f>
        <v>0.38153</v>
      </c>
      <c r="B6" s="35" t="s">
        <v>8</v>
      </c>
      <c r="C6" s="14"/>
      <c r="D6" s="15"/>
      <c r="E6" s="21"/>
      <c r="F6" s="22"/>
      <c r="G6" s="17" t="e">
        <f t="shared" si="0"/>
        <v>#DIV/0!</v>
      </c>
      <c r="H6" s="18" t="e">
        <f t="shared" si="1"/>
        <v>#DIV/0!</v>
      </c>
      <c r="I6" s="104" t="e">
        <f t="shared" si="2"/>
        <v>#DIV/0!</v>
      </c>
      <c r="J6" s="19">
        <f t="shared" si="3"/>
        <v>0</v>
      </c>
      <c r="K6" s="20">
        <f t="shared" si="4"/>
        <v>0</v>
      </c>
      <c r="L6" s="45"/>
      <c r="M6" s="12">
        <v>1</v>
      </c>
      <c r="N6" s="46"/>
      <c r="O6" s="46"/>
    </row>
    <row r="7" spans="1:15" ht="30" customHeight="1" thickBot="1">
      <c r="A7" s="42">
        <f>M7*0.38979</f>
        <v>0.38979</v>
      </c>
      <c r="B7" s="34" t="s">
        <v>9</v>
      </c>
      <c r="C7" s="21"/>
      <c r="D7" s="15"/>
      <c r="E7" s="21"/>
      <c r="F7" s="22"/>
      <c r="G7" s="17" t="e">
        <f t="shared" si="0"/>
        <v>#DIV/0!</v>
      </c>
      <c r="H7" s="18" t="e">
        <f t="shared" si="1"/>
        <v>#DIV/0!</v>
      </c>
      <c r="I7" s="104" t="e">
        <f t="shared" si="2"/>
        <v>#DIV/0!</v>
      </c>
      <c r="J7" s="19">
        <f t="shared" si="3"/>
        <v>0</v>
      </c>
      <c r="K7" s="20">
        <f t="shared" si="4"/>
        <v>0</v>
      </c>
      <c r="L7" s="45"/>
      <c r="M7" s="12">
        <v>1</v>
      </c>
      <c r="N7" s="46"/>
      <c r="O7" s="46"/>
    </row>
    <row r="8" spans="1:15" ht="30" customHeight="1" thickBot="1">
      <c r="A8" s="42">
        <f>M8*0.37936</f>
        <v>0.37936</v>
      </c>
      <c r="B8" s="34" t="s">
        <v>10</v>
      </c>
      <c r="C8" s="21"/>
      <c r="D8" s="15"/>
      <c r="E8" s="21"/>
      <c r="F8" s="22"/>
      <c r="G8" s="17" t="e">
        <f t="shared" si="0"/>
        <v>#DIV/0!</v>
      </c>
      <c r="H8" s="18" t="e">
        <f t="shared" si="1"/>
        <v>#DIV/0!</v>
      </c>
      <c r="I8" s="104" t="e">
        <f t="shared" si="2"/>
        <v>#DIV/0!</v>
      </c>
      <c r="J8" s="19">
        <f t="shared" si="3"/>
        <v>0</v>
      </c>
      <c r="K8" s="20">
        <f t="shared" si="4"/>
        <v>0</v>
      </c>
      <c r="L8" s="45"/>
      <c r="M8" s="12">
        <v>1</v>
      </c>
      <c r="N8" s="46"/>
      <c r="O8" s="46"/>
    </row>
    <row r="9" spans="1:15" ht="30" customHeight="1" thickBot="1">
      <c r="A9" s="42">
        <f>M9*0.38501</f>
        <v>0.38501</v>
      </c>
      <c r="B9" s="34" t="s">
        <v>11</v>
      </c>
      <c r="C9" s="21"/>
      <c r="D9" s="15"/>
      <c r="E9" s="21"/>
      <c r="F9" s="22"/>
      <c r="G9" s="17" t="e">
        <f t="shared" si="0"/>
        <v>#DIV/0!</v>
      </c>
      <c r="H9" s="18" t="e">
        <f t="shared" si="1"/>
        <v>#DIV/0!</v>
      </c>
      <c r="I9" s="104" t="e">
        <f t="shared" si="2"/>
        <v>#DIV/0!</v>
      </c>
      <c r="J9" s="19">
        <f t="shared" si="3"/>
        <v>0</v>
      </c>
      <c r="K9" s="20">
        <f t="shared" si="4"/>
        <v>0</v>
      </c>
      <c r="L9" s="45"/>
      <c r="M9" s="12">
        <v>1</v>
      </c>
      <c r="N9" s="46"/>
      <c r="O9" s="46"/>
    </row>
    <row r="10" spans="1:15" ht="30" customHeight="1" thickBot="1">
      <c r="A10" s="42">
        <f>M10*0.36527</f>
        <v>0.36527</v>
      </c>
      <c r="B10" s="34" t="s">
        <v>12</v>
      </c>
      <c r="C10" s="21"/>
      <c r="D10" s="109"/>
      <c r="E10" s="108"/>
      <c r="F10" s="110"/>
      <c r="G10" s="17" t="e">
        <f>((E10/16)/(D10/A10))+0.04</f>
        <v>#DIV/0!</v>
      </c>
      <c r="H10" s="18" t="e">
        <f>(C10/E10)*60</f>
        <v>#DIV/0!</v>
      </c>
      <c r="I10" s="104" t="e">
        <f t="shared" si="2"/>
        <v>#DIV/0!</v>
      </c>
      <c r="J10" s="19">
        <f>E10/100*F10</f>
        <v>0</v>
      </c>
      <c r="K10" s="20">
        <f>C10/100*F10</f>
        <v>0</v>
      </c>
      <c r="L10" s="45"/>
      <c r="M10" s="111">
        <v>1</v>
      </c>
      <c r="N10" s="46"/>
      <c r="O10" s="46"/>
    </row>
    <row r="11" spans="1:15" ht="30" customHeight="1" thickBot="1">
      <c r="A11" s="42">
        <f>M11*0.38029</f>
        <v>0.38029</v>
      </c>
      <c r="B11" s="113" t="s">
        <v>41</v>
      </c>
      <c r="C11" s="23"/>
      <c r="D11" s="24"/>
      <c r="E11" s="23"/>
      <c r="F11" s="25"/>
      <c r="G11" s="17" t="e">
        <f t="shared" si="0"/>
        <v>#DIV/0!</v>
      </c>
      <c r="H11" s="26" t="e">
        <f t="shared" si="1"/>
        <v>#DIV/0!</v>
      </c>
      <c r="I11" s="27" t="e">
        <f t="shared" si="2"/>
        <v>#DIV/0!</v>
      </c>
      <c r="J11" s="28">
        <f t="shared" si="3"/>
        <v>0</v>
      </c>
      <c r="K11" s="29">
        <f t="shared" si="4"/>
        <v>0</v>
      </c>
      <c r="L11" s="45"/>
      <c r="M11" s="13">
        <v>1</v>
      </c>
      <c r="N11" s="46"/>
      <c r="O11" s="46"/>
    </row>
    <row r="12" spans="1:15" ht="46.5" customHeight="1" thickTop="1">
      <c r="A12" s="46"/>
      <c r="B12" s="116" t="str">
        <f>IF((M5+M6+M7+M8+M9+M10+M11)&lt;&gt;700%,C14,D14)</f>
        <v>____</v>
      </c>
      <c r="C12" s="117"/>
      <c r="D12" s="117"/>
      <c r="E12" s="117"/>
      <c r="F12" s="81"/>
      <c r="G12" s="81"/>
      <c r="H12" s="46"/>
      <c r="I12" s="46"/>
      <c r="J12" s="46"/>
      <c r="K12" s="46"/>
      <c r="L12" s="46"/>
      <c r="M12" s="47"/>
      <c r="N12" s="46"/>
      <c r="O12" s="46"/>
    </row>
    <row r="13" spans="1:15" ht="43.5" customHeight="1">
      <c r="A13" s="46"/>
      <c r="B13" s="118"/>
      <c r="C13" s="118"/>
      <c r="D13" s="118"/>
      <c r="E13" s="118"/>
      <c r="F13" s="82"/>
      <c r="G13" s="82"/>
      <c r="H13" s="46"/>
      <c r="I13" s="46"/>
      <c r="J13" s="49"/>
      <c r="K13" s="46"/>
      <c r="L13" s="46"/>
      <c r="M13" s="48"/>
      <c r="N13" s="46"/>
      <c r="O13" s="46"/>
    </row>
    <row r="14" spans="2:13" ht="45" customHeight="1">
      <c r="B14" s="38"/>
      <c r="C14" s="51" t="s">
        <v>33</v>
      </c>
      <c r="D14" s="80" t="s">
        <v>30</v>
      </c>
      <c r="E14" s="38"/>
      <c r="F14" s="38"/>
      <c r="M14" s="38"/>
    </row>
    <row r="15" spans="2:13" ht="45" customHeight="1">
      <c r="B15" s="38"/>
      <c r="C15" s="38"/>
      <c r="D15" s="38"/>
      <c r="E15" s="38"/>
      <c r="F15" s="38"/>
      <c r="M15" s="38"/>
    </row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</sheetData>
  <sheetProtection password="CAE2" sheet="1" objects="1" scenarios="1"/>
  <protectedRanges>
    <protectedRange sqref="C9:D10 D4 F9:F10 D7" name="Range1"/>
  </protectedRanges>
  <mergeCells count="6">
    <mergeCell ref="B12:E13"/>
    <mergeCell ref="A3:F3"/>
    <mergeCell ref="A1:K1"/>
    <mergeCell ref="M1:N2"/>
    <mergeCell ref="B2:K2"/>
    <mergeCell ref="G3:K3"/>
  </mergeCells>
  <hyperlinks>
    <hyperlink ref="G3:K3" location="'Seed Wheel Factor (Standard)'!D5" display="STEP #4: If Actual Time differs from Estimated Time, then CLICK HERE"/>
  </hyperlinks>
  <printOptions/>
  <pageMargins left="0.5" right="0.25" top="1" bottom="1" header="0.5" footer="0.5"/>
  <pageSetup horizontalDpi="600" verticalDpi="600" orientation="landscape" r:id="rId2"/>
  <ignoredErrors>
    <ignoredError sqref="G11:I11 G5:I9 G10:I10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14"/>
  <sheetViews>
    <sheetView workbookViewId="0" topLeftCell="A1">
      <selection activeCell="C5" sqref="C5"/>
    </sheetView>
  </sheetViews>
  <sheetFormatPr defaultColWidth="9.140625" defaultRowHeight="12.75"/>
  <cols>
    <col min="1" max="1" width="2.28125" style="1" customWidth="1"/>
    <col min="2" max="2" width="12.7109375" style="1" customWidth="1"/>
    <col min="3" max="11" width="10.7109375" style="1" customWidth="1"/>
    <col min="12" max="12" width="1.57421875" style="1" customWidth="1"/>
    <col min="13" max="13" width="17.7109375" style="1" customWidth="1"/>
    <col min="14" max="16384" width="9.140625" style="1" customWidth="1"/>
  </cols>
  <sheetData>
    <row r="1" spans="1:15" ht="39" customHeight="1">
      <c r="A1" s="127" t="s">
        <v>27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52"/>
      <c r="M1" s="129" t="s">
        <v>26</v>
      </c>
      <c r="N1" s="129"/>
      <c r="O1" s="54"/>
    </row>
    <row r="2" spans="1:15" ht="31.5" customHeight="1">
      <c r="A2" s="53"/>
      <c r="B2" s="130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52"/>
      <c r="M2" s="129"/>
      <c r="N2" s="129"/>
      <c r="O2" s="54"/>
    </row>
    <row r="3" spans="1:15" ht="41.25" customHeight="1" thickBot="1">
      <c r="A3" s="133" t="s">
        <v>36</v>
      </c>
      <c r="B3" s="133"/>
      <c r="C3" s="133"/>
      <c r="D3" s="133"/>
      <c r="E3" s="133"/>
      <c r="F3" s="133"/>
      <c r="G3" s="134" t="s">
        <v>39</v>
      </c>
      <c r="H3" s="135"/>
      <c r="I3" s="135"/>
      <c r="J3" s="135"/>
      <c r="K3" s="135"/>
      <c r="L3" s="135"/>
      <c r="M3" s="55"/>
      <c r="N3" s="55"/>
      <c r="O3" s="54"/>
    </row>
    <row r="4" spans="1:15" ht="60.75" customHeight="1" thickBot="1" thickTop="1">
      <c r="A4" s="60" t="s">
        <v>1</v>
      </c>
      <c r="B4" s="37" t="s">
        <v>19</v>
      </c>
      <c r="C4" s="3" t="s">
        <v>23</v>
      </c>
      <c r="D4" s="4" t="s">
        <v>28</v>
      </c>
      <c r="E4" s="3" t="s">
        <v>37</v>
      </c>
      <c r="F4" s="5" t="s">
        <v>42</v>
      </c>
      <c r="G4" s="6" t="s">
        <v>29</v>
      </c>
      <c r="H4" s="3" t="s">
        <v>3</v>
      </c>
      <c r="I4" s="3" t="s">
        <v>4</v>
      </c>
      <c r="J4" s="3" t="s">
        <v>24</v>
      </c>
      <c r="K4" s="7" t="s">
        <v>25</v>
      </c>
      <c r="L4" s="62"/>
      <c r="M4" s="10" t="s">
        <v>38</v>
      </c>
      <c r="N4" s="54"/>
      <c r="O4" s="54"/>
    </row>
    <row r="5" spans="1:15" ht="30" customHeight="1" thickBot="1" thickTop="1">
      <c r="A5" s="61">
        <f>M5*0.3808</f>
        <v>0.3808</v>
      </c>
      <c r="B5" s="8" t="s">
        <v>7</v>
      </c>
      <c r="C5" s="14"/>
      <c r="D5" s="15"/>
      <c r="E5" s="14"/>
      <c r="F5" s="16"/>
      <c r="G5" s="58" t="e">
        <f aca="true" t="shared" si="0" ref="G5:G11">((E5/16)/(D5/A5))+0.04</f>
        <v>#DIV/0!</v>
      </c>
      <c r="H5" s="18" t="e">
        <f aca="true" t="shared" si="1" ref="H5:H11">(C5/E5)*60</f>
        <v>#DIV/0!</v>
      </c>
      <c r="I5" s="104" t="e">
        <f aca="true" t="shared" si="2" ref="I5:I11">TIME(0,0,H5)</f>
        <v>#DIV/0!</v>
      </c>
      <c r="J5" s="19">
        <f>E5*F5</f>
        <v>0</v>
      </c>
      <c r="K5" s="20">
        <f>C5*F5</f>
        <v>0</v>
      </c>
      <c r="L5" s="59"/>
      <c r="M5" s="11">
        <v>1</v>
      </c>
      <c r="N5" s="54"/>
      <c r="O5" s="54"/>
    </row>
    <row r="6" spans="1:15" ht="30" customHeight="1" thickBot="1">
      <c r="A6" s="61">
        <f>M6*0.38153</f>
        <v>0.38153</v>
      </c>
      <c r="B6" s="9" t="s">
        <v>8</v>
      </c>
      <c r="C6" s="14"/>
      <c r="D6" s="15"/>
      <c r="E6" s="21"/>
      <c r="F6" s="22"/>
      <c r="G6" s="58" t="e">
        <f t="shared" si="0"/>
        <v>#DIV/0!</v>
      </c>
      <c r="H6" s="18" t="e">
        <f t="shared" si="1"/>
        <v>#DIV/0!</v>
      </c>
      <c r="I6" s="104" t="e">
        <f t="shared" si="2"/>
        <v>#DIV/0!</v>
      </c>
      <c r="J6" s="19">
        <f aca="true" t="shared" si="3" ref="J6:J11">E6*F6</f>
        <v>0</v>
      </c>
      <c r="K6" s="20">
        <f aca="true" t="shared" si="4" ref="K6:K11">C6*F6</f>
        <v>0</v>
      </c>
      <c r="L6" s="59"/>
      <c r="M6" s="12">
        <v>1</v>
      </c>
      <c r="N6" s="54"/>
      <c r="O6" s="54"/>
    </row>
    <row r="7" spans="1:15" ht="30" customHeight="1" thickBot="1">
      <c r="A7" s="61">
        <f>M7*0.38979</f>
        <v>0.38979</v>
      </c>
      <c r="B7" s="8" t="s">
        <v>9</v>
      </c>
      <c r="C7" s="21"/>
      <c r="D7" s="15"/>
      <c r="E7" s="21"/>
      <c r="F7" s="22"/>
      <c r="G7" s="58" t="e">
        <f t="shared" si="0"/>
        <v>#DIV/0!</v>
      </c>
      <c r="H7" s="18" t="e">
        <f t="shared" si="1"/>
        <v>#DIV/0!</v>
      </c>
      <c r="I7" s="104" t="e">
        <f t="shared" si="2"/>
        <v>#DIV/0!</v>
      </c>
      <c r="J7" s="19">
        <f t="shared" si="3"/>
        <v>0</v>
      </c>
      <c r="K7" s="20">
        <f t="shared" si="4"/>
        <v>0</v>
      </c>
      <c r="L7" s="59"/>
      <c r="M7" s="12">
        <v>1</v>
      </c>
      <c r="N7" s="54"/>
      <c r="O7" s="54"/>
    </row>
    <row r="8" spans="1:15" ht="30" customHeight="1" thickBot="1">
      <c r="A8" s="61">
        <f>M8*0.37936</f>
        <v>0.37936</v>
      </c>
      <c r="B8" s="8" t="s">
        <v>10</v>
      </c>
      <c r="C8" s="21"/>
      <c r="D8" s="15"/>
      <c r="E8" s="21"/>
      <c r="F8" s="22"/>
      <c r="G8" s="58" t="e">
        <f t="shared" si="0"/>
        <v>#DIV/0!</v>
      </c>
      <c r="H8" s="18" t="e">
        <f t="shared" si="1"/>
        <v>#DIV/0!</v>
      </c>
      <c r="I8" s="104" t="e">
        <f t="shared" si="2"/>
        <v>#DIV/0!</v>
      </c>
      <c r="J8" s="19">
        <f t="shared" si="3"/>
        <v>0</v>
      </c>
      <c r="K8" s="20">
        <f t="shared" si="4"/>
        <v>0</v>
      </c>
      <c r="L8" s="59"/>
      <c r="M8" s="12">
        <v>1</v>
      </c>
      <c r="N8" s="54"/>
      <c r="O8" s="54"/>
    </row>
    <row r="9" spans="1:15" ht="30" customHeight="1" thickBot="1">
      <c r="A9" s="61">
        <f>M9*0.38501</f>
        <v>0.38501</v>
      </c>
      <c r="B9" s="8" t="s">
        <v>11</v>
      </c>
      <c r="C9" s="21"/>
      <c r="D9" s="15"/>
      <c r="E9" s="21"/>
      <c r="F9" s="22"/>
      <c r="G9" s="58" t="e">
        <f t="shared" si="0"/>
        <v>#DIV/0!</v>
      </c>
      <c r="H9" s="18" t="e">
        <f t="shared" si="1"/>
        <v>#DIV/0!</v>
      </c>
      <c r="I9" s="104" t="e">
        <f t="shared" si="2"/>
        <v>#DIV/0!</v>
      </c>
      <c r="J9" s="19">
        <f t="shared" si="3"/>
        <v>0</v>
      </c>
      <c r="K9" s="20">
        <f t="shared" si="4"/>
        <v>0</v>
      </c>
      <c r="L9" s="59"/>
      <c r="M9" s="12">
        <v>1</v>
      </c>
      <c r="N9" s="54"/>
      <c r="O9" s="54"/>
    </row>
    <row r="10" spans="1:15" ht="30" customHeight="1" thickBot="1">
      <c r="A10" s="61">
        <f>M10*0.36527</f>
        <v>0.36527</v>
      </c>
      <c r="B10" s="8" t="s">
        <v>12</v>
      </c>
      <c r="C10" s="21"/>
      <c r="D10" s="109"/>
      <c r="E10" s="108"/>
      <c r="F10" s="110"/>
      <c r="G10" s="58" t="e">
        <f>((E10/16)/(D10/A10))+0.04</f>
        <v>#DIV/0!</v>
      </c>
      <c r="H10" s="18" t="e">
        <f>(C10/E10)*60</f>
        <v>#DIV/0!</v>
      </c>
      <c r="I10" s="104" t="e">
        <f t="shared" si="2"/>
        <v>#DIV/0!</v>
      </c>
      <c r="J10" s="19">
        <f t="shared" si="3"/>
        <v>0</v>
      </c>
      <c r="K10" s="20">
        <f t="shared" si="4"/>
        <v>0</v>
      </c>
      <c r="L10" s="59"/>
      <c r="M10" s="111">
        <v>1</v>
      </c>
      <c r="N10" s="54"/>
      <c r="O10" s="54"/>
    </row>
    <row r="11" spans="1:15" ht="30" customHeight="1" thickBot="1">
      <c r="A11" s="61">
        <f>M11*0.38029</f>
        <v>0.38029</v>
      </c>
      <c r="B11" s="115" t="s">
        <v>41</v>
      </c>
      <c r="C11" s="23"/>
      <c r="D11" s="24"/>
      <c r="E11" s="23"/>
      <c r="F11" s="25"/>
      <c r="G11" s="58" t="e">
        <f t="shared" si="0"/>
        <v>#DIV/0!</v>
      </c>
      <c r="H11" s="26" t="e">
        <f t="shared" si="1"/>
        <v>#DIV/0!</v>
      </c>
      <c r="I11" s="27" t="e">
        <f t="shared" si="2"/>
        <v>#DIV/0!</v>
      </c>
      <c r="J11" s="19">
        <f t="shared" si="3"/>
        <v>0</v>
      </c>
      <c r="K11" s="20">
        <f t="shared" si="4"/>
        <v>0</v>
      </c>
      <c r="L11" s="59"/>
      <c r="M11" s="13">
        <v>1</v>
      </c>
      <c r="N11" s="54"/>
      <c r="O11" s="54"/>
    </row>
    <row r="12" spans="1:15" ht="46.5" customHeight="1" thickTop="1">
      <c r="A12" s="54"/>
      <c r="B12" s="131" t="str">
        <f>IF((M5+M6+M7+M8+M9+M10+M11)&lt;&gt;700%,C14,D14)</f>
        <v>____</v>
      </c>
      <c r="C12" s="131"/>
      <c r="D12" s="131"/>
      <c r="E12" s="131"/>
      <c r="F12" s="83"/>
      <c r="G12" s="83"/>
      <c r="H12" s="63"/>
      <c r="I12" s="63"/>
      <c r="J12" s="63"/>
      <c r="K12" s="63"/>
      <c r="L12" s="63"/>
      <c r="M12" s="64"/>
      <c r="N12" s="54"/>
      <c r="O12" s="54"/>
    </row>
    <row r="13" spans="1:15" ht="43.5" customHeight="1">
      <c r="A13" s="54"/>
      <c r="B13" s="132"/>
      <c r="C13" s="132"/>
      <c r="D13" s="132"/>
      <c r="E13" s="132"/>
      <c r="F13" s="84"/>
      <c r="G13" s="84"/>
      <c r="H13" s="54"/>
      <c r="I13" s="54"/>
      <c r="J13" s="56"/>
      <c r="K13" s="54"/>
      <c r="L13" s="54"/>
      <c r="M13" s="57" t="s">
        <v>26</v>
      </c>
      <c r="N13" s="54"/>
      <c r="O13" s="54"/>
    </row>
    <row r="14" spans="1:15" ht="45" customHeight="1">
      <c r="A14" s="87"/>
      <c r="B14" s="88"/>
      <c r="C14" s="89" t="s">
        <v>33</v>
      </c>
      <c r="D14" s="90" t="s">
        <v>30</v>
      </c>
      <c r="E14" s="87"/>
      <c r="F14" s="87"/>
      <c r="G14" s="87"/>
      <c r="H14" s="87"/>
      <c r="I14" s="87"/>
      <c r="J14" s="87"/>
      <c r="K14" s="87"/>
      <c r="L14" s="87"/>
      <c r="M14" s="87"/>
      <c r="N14" s="86"/>
      <c r="O14" s="86"/>
    </row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</sheetData>
  <sheetProtection password="CAE2" sheet="1" objects="1" scenarios="1"/>
  <protectedRanges>
    <protectedRange sqref="C9:D10 D4 F9:F10 D7" name="Range1"/>
  </protectedRanges>
  <mergeCells count="6">
    <mergeCell ref="A1:K1"/>
    <mergeCell ref="M1:N2"/>
    <mergeCell ref="B2:K2"/>
    <mergeCell ref="B12:E13"/>
    <mergeCell ref="A3:F3"/>
    <mergeCell ref="G3:L3"/>
  </mergeCells>
  <hyperlinks>
    <hyperlink ref="G3:L3" location="'Seed Wheel Factor (Metric)'!D5" display="STEP #4: If Actual Time differs from Estimated Time, then CLICK HERE"/>
  </hyperlinks>
  <printOptions/>
  <pageMargins left="0.5" right="0.25" top="1" bottom="1" header="0.5" footer="0.5"/>
  <pageSetup horizontalDpi="600" verticalDpi="600" orientation="landscape" r:id="rId2"/>
  <ignoredErrors>
    <ignoredError sqref="G5:I11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19"/>
  <sheetViews>
    <sheetView workbookViewId="0" topLeftCell="A1">
      <selection activeCell="D5" sqref="D5"/>
    </sheetView>
  </sheetViews>
  <sheetFormatPr defaultColWidth="9.140625" defaultRowHeight="12.75"/>
  <cols>
    <col min="1" max="1" width="4.421875" style="1" customWidth="1"/>
    <col min="2" max="2" width="17.140625" style="1" customWidth="1"/>
    <col min="3" max="3" width="14.57421875" style="1" customWidth="1"/>
    <col min="4" max="4" width="14.140625" style="1" customWidth="1"/>
    <col min="5" max="5" width="15.7109375" style="1" customWidth="1"/>
    <col min="6" max="6" width="13.7109375" style="1" customWidth="1"/>
    <col min="7" max="7" width="3.7109375" style="1" customWidth="1"/>
    <col min="8" max="8" width="41.8515625" style="1" customWidth="1"/>
    <col min="9" max="9" width="4.7109375" style="1" customWidth="1"/>
    <col min="10" max="16384" width="9.140625" style="1" customWidth="1"/>
  </cols>
  <sheetData>
    <row r="1" spans="1:10" ht="44.25" customHeight="1">
      <c r="A1" s="65"/>
      <c r="B1" s="136" t="s">
        <v>13</v>
      </c>
      <c r="C1" s="136"/>
      <c r="D1" s="136"/>
      <c r="E1" s="136"/>
      <c r="F1" s="136"/>
      <c r="G1" s="136"/>
      <c r="H1" s="136"/>
      <c r="I1" s="74"/>
      <c r="J1" s="46"/>
    </row>
    <row r="2" spans="1:10" ht="34.5" customHeight="1">
      <c r="A2" s="65"/>
      <c r="B2" s="137" t="s">
        <v>32</v>
      </c>
      <c r="C2" s="137"/>
      <c r="D2" s="137"/>
      <c r="E2" s="66"/>
      <c r="F2" s="67"/>
      <c r="G2" s="68"/>
      <c r="H2" s="138" t="s">
        <v>34</v>
      </c>
      <c r="I2" s="139"/>
      <c r="J2" s="46"/>
    </row>
    <row r="3" spans="1:10" ht="30.75" customHeight="1" thickBot="1">
      <c r="A3" s="65"/>
      <c r="B3" s="46"/>
      <c r="C3" s="46"/>
      <c r="D3" s="66"/>
      <c r="E3" s="66"/>
      <c r="F3" s="69"/>
      <c r="G3" s="46"/>
      <c r="H3" s="139"/>
      <c r="I3" s="139"/>
      <c r="J3" s="46"/>
    </row>
    <row r="4" spans="1:10" ht="37.5" customHeight="1" thickBot="1" thickTop="1">
      <c r="A4" s="65"/>
      <c r="B4" s="2" t="s">
        <v>18</v>
      </c>
      <c r="C4" s="3" t="s">
        <v>3</v>
      </c>
      <c r="D4" s="3" t="s">
        <v>14</v>
      </c>
      <c r="E4" s="3" t="s">
        <v>15</v>
      </c>
      <c r="F4" s="7" t="s">
        <v>16</v>
      </c>
      <c r="G4" s="46"/>
      <c r="H4" s="139"/>
      <c r="I4" s="139"/>
      <c r="J4" s="68"/>
    </row>
    <row r="5" spans="1:10" ht="30" customHeight="1" thickBot="1">
      <c r="A5" s="65"/>
      <c r="B5" s="34" t="s">
        <v>7</v>
      </c>
      <c r="C5" s="18" t="e">
        <f>'Seed Wheel Worksheet(Standard)'!H5</f>
        <v>#DIV/0!</v>
      </c>
      <c r="D5" s="30"/>
      <c r="E5" s="104">
        <f aca="true" t="shared" si="0" ref="E5:E11">TIME(0,0,D5)</f>
        <v>0</v>
      </c>
      <c r="F5" s="31">
        <f>IF('Seed Wheel Worksheet(Standard)'!C5=0,1,D5/C5)</f>
        <v>1</v>
      </c>
      <c r="G5" s="75">
        <f aca="true" t="shared" si="1" ref="G5:G11">IF(D5&gt;0,F5,)</f>
        <v>0</v>
      </c>
      <c r="H5" s="76"/>
      <c r="I5" s="46"/>
      <c r="J5" s="46"/>
    </row>
    <row r="6" spans="1:10" ht="30" customHeight="1" thickBot="1">
      <c r="A6" s="65"/>
      <c r="B6" s="35" t="s">
        <v>8</v>
      </c>
      <c r="C6" s="18" t="e">
        <f>'Seed Wheel Worksheet(Standard)'!H6</f>
        <v>#DIV/0!</v>
      </c>
      <c r="D6" s="30"/>
      <c r="E6" s="104">
        <f t="shared" si="0"/>
        <v>0</v>
      </c>
      <c r="F6" s="31">
        <f>IF('Seed Wheel Worksheet(Standard)'!C6=0,1,D6/C6)</f>
        <v>1</v>
      </c>
      <c r="G6" s="75">
        <f t="shared" si="1"/>
        <v>0</v>
      </c>
      <c r="H6" s="76"/>
      <c r="I6" s="46"/>
      <c r="J6" s="46"/>
    </row>
    <row r="7" spans="1:10" ht="30" customHeight="1" thickBot="1">
      <c r="A7" s="65"/>
      <c r="B7" s="34" t="s">
        <v>9</v>
      </c>
      <c r="C7" s="18" t="e">
        <f>'Seed Wheel Worksheet(Standard)'!H7</f>
        <v>#DIV/0!</v>
      </c>
      <c r="D7" s="30"/>
      <c r="E7" s="104">
        <f t="shared" si="0"/>
        <v>0</v>
      </c>
      <c r="F7" s="31">
        <f>IF('Seed Wheel Worksheet(Standard)'!C7=0,1,D7/C7)</f>
        <v>1</v>
      </c>
      <c r="G7" s="75">
        <f t="shared" si="1"/>
        <v>0</v>
      </c>
      <c r="H7" s="77"/>
      <c r="I7" s="72"/>
      <c r="J7" s="72"/>
    </row>
    <row r="8" spans="1:10" ht="30" customHeight="1" thickBot="1">
      <c r="A8" s="65"/>
      <c r="B8" s="34" t="s">
        <v>10</v>
      </c>
      <c r="C8" s="18" t="e">
        <f>'Seed Wheel Worksheet(Standard)'!H8</f>
        <v>#DIV/0!</v>
      </c>
      <c r="D8" s="30"/>
      <c r="E8" s="104">
        <f t="shared" si="0"/>
        <v>0</v>
      </c>
      <c r="F8" s="31">
        <f>IF('Seed Wheel Worksheet(Standard)'!C8=0,1,D8/C8)</f>
        <v>1</v>
      </c>
      <c r="G8" s="75">
        <f t="shared" si="1"/>
        <v>0</v>
      </c>
      <c r="H8" s="76"/>
      <c r="I8" s="46"/>
      <c r="J8" s="46"/>
    </row>
    <row r="9" spans="1:10" ht="30" customHeight="1" thickBot="1">
      <c r="A9" s="65"/>
      <c r="B9" s="34" t="s">
        <v>11</v>
      </c>
      <c r="C9" s="18" t="e">
        <f>'Seed Wheel Worksheet(Standard)'!H9</f>
        <v>#DIV/0!</v>
      </c>
      <c r="D9" s="30"/>
      <c r="E9" s="104">
        <f t="shared" si="0"/>
        <v>0</v>
      </c>
      <c r="F9" s="31">
        <f>IF('Seed Wheel Worksheet(Standard)'!C9=0,1,D9/C9)</f>
        <v>1</v>
      </c>
      <c r="G9" s="75">
        <f t="shared" si="1"/>
        <v>0</v>
      </c>
      <c r="H9" s="76"/>
      <c r="I9" s="46"/>
      <c r="J9" s="46"/>
    </row>
    <row r="10" spans="1:10" ht="30" customHeight="1" thickBot="1">
      <c r="A10" s="65"/>
      <c r="B10" s="34" t="s">
        <v>12</v>
      </c>
      <c r="C10" s="18" t="e">
        <f>'Seed Wheel Worksheet(Standard)'!H10</f>
        <v>#DIV/0!</v>
      </c>
      <c r="D10" s="112"/>
      <c r="E10" s="104">
        <f t="shared" si="0"/>
        <v>0</v>
      </c>
      <c r="F10" s="31">
        <f>IF('Seed Wheel Worksheet(Standard)'!C10=0,1,D10/C10)</f>
        <v>1</v>
      </c>
      <c r="G10" s="75">
        <f t="shared" si="1"/>
        <v>0</v>
      </c>
      <c r="H10" s="76"/>
      <c r="I10" s="46"/>
      <c r="J10" s="46"/>
    </row>
    <row r="11" spans="1:10" ht="30" customHeight="1" thickBot="1">
      <c r="A11" s="65"/>
      <c r="B11" s="36" t="str">
        <f>'Seed Wheel Worksheet(Standard)'!B11</f>
        <v>OTHER</v>
      </c>
      <c r="C11" s="26" t="e">
        <f>'Seed Wheel Worksheet(Standard)'!H11</f>
        <v>#DIV/0!</v>
      </c>
      <c r="D11" s="32"/>
      <c r="E11" s="27">
        <f t="shared" si="0"/>
        <v>0</v>
      </c>
      <c r="F11" s="107">
        <f>IF('Seed Wheel Worksheet(Standard)'!C11=0,1,D11/C11)</f>
        <v>1</v>
      </c>
      <c r="G11" s="75">
        <f t="shared" si="1"/>
        <v>0</v>
      </c>
      <c r="H11" s="76"/>
      <c r="I11" s="73"/>
      <c r="J11" s="46"/>
    </row>
    <row r="12" spans="1:10" ht="30" customHeight="1" thickBot="1" thickTop="1">
      <c r="A12" s="65"/>
      <c r="B12" s="46"/>
      <c r="C12" s="70"/>
      <c r="D12" s="70"/>
      <c r="E12" s="79" t="s">
        <v>17</v>
      </c>
      <c r="F12" s="33" t="e">
        <f>SUM(G5:G11)/G12</f>
        <v>#DIV/0!</v>
      </c>
      <c r="G12" s="78">
        <f>COUNTIF(G5:G11,"&gt;0")</f>
        <v>0</v>
      </c>
      <c r="H12" s="76"/>
      <c r="I12" s="46"/>
      <c r="J12" s="46"/>
    </row>
    <row r="13" spans="1:10" ht="13.5" thickTop="1">
      <c r="A13" s="65"/>
      <c r="B13" s="71"/>
      <c r="C13" s="71"/>
      <c r="D13" s="46"/>
      <c r="E13" s="46"/>
      <c r="F13" s="46"/>
      <c r="G13" s="46"/>
      <c r="H13" s="46"/>
      <c r="I13" s="46"/>
      <c r="J13" s="46"/>
    </row>
    <row r="14" spans="1:10" ht="15" customHeight="1">
      <c r="A14" s="65"/>
      <c r="B14" s="71"/>
      <c r="C14" s="71"/>
      <c r="D14" s="46"/>
      <c r="E14" s="46"/>
      <c r="F14" s="46"/>
      <c r="G14" s="46"/>
      <c r="H14" s="46"/>
      <c r="I14" s="46"/>
      <c r="J14" s="46"/>
    </row>
    <row r="15" spans="1:10" ht="15" customHeight="1">
      <c r="A15" s="65"/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12.75">
      <c r="A16" s="65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2.75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ht="12.75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12.75">
      <c r="A19" s="46"/>
      <c r="B19" s="46"/>
      <c r="C19" s="46"/>
      <c r="D19" s="46"/>
      <c r="E19" s="46"/>
      <c r="F19" s="46"/>
      <c r="G19" s="46"/>
      <c r="H19" s="46"/>
      <c r="I19" s="46"/>
      <c r="J19" s="46"/>
    </row>
  </sheetData>
  <sheetProtection password="CAE2" sheet="1" objects="1" scenarios="1"/>
  <protectedRanges>
    <protectedRange sqref="D5:D11" name="Range1"/>
  </protectedRanges>
  <mergeCells count="3">
    <mergeCell ref="B1:H1"/>
    <mergeCell ref="B2:D2"/>
    <mergeCell ref="H2:I4"/>
  </mergeCells>
  <hyperlinks>
    <hyperlink ref="H2:I4" location="'Seed Wheel Worksheet(Standard)'!M5" display="STEP #6: Enter the Accuracy Rate Percentage for the Type of Seed into the Seed Wheel Factor box located on the SEED WHEEL CALIBRATION WORKSHEET, CLICK HERE"/>
  </hyperlinks>
  <printOptions/>
  <pageMargins left="0.5" right="0.5" top="1" bottom="1" header="0.5" footer="0.5"/>
  <pageSetup horizontalDpi="600" verticalDpi="600" orientation="landscape" r:id="rId2"/>
  <ignoredErrors>
    <ignoredError sqref="C10:C11 C5:C9 F12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workbookViewId="0" topLeftCell="A1">
      <selection activeCell="D5" sqref="D5"/>
    </sheetView>
  </sheetViews>
  <sheetFormatPr defaultColWidth="9.140625" defaultRowHeight="12.75"/>
  <cols>
    <col min="1" max="1" width="4.421875" style="1" customWidth="1"/>
    <col min="2" max="2" width="17.140625" style="1" customWidth="1"/>
    <col min="3" max="3" width="14.57421875" style="1" customWidth="1"/>
    <col min="4" max="4" width="14.140625" style="1" customWidth="1"/>
    <col min="5" max="5" width="15.7109375" style="1" customWidth="1"/>
    <col min="6" max="6" width="13.7109375" style="1" customWidth="1"/>
    <col min="7" max="7" width="3.7109375" style="1" customWidth="1"/>
    <col min="8" max="8" width="41.8515625" style="1" customWidth="1"/>
    <col min="9" max="9" width="4.7109375" style="1" customWidth="1"/>
    <col min="10" max="16384" width="9.140625" style="1" customWidth="1"/>
  </cols>
  <sheetData>
    <row r="1" spans="1:10" ht="44.25" customHeight="1">
      <c r="A1" s="92"/>
      <c r="B1" s="140" t="s">
        <v>13</v>
      </c>
      <c r="C1" s="140"/>
      <c r="D1" s="140"/>
      <c r="E1" s="140"/>
      <c r="F1" s="140"/>
      <c r="G1" s="140"/>
      <c r="H1" s="140"/>
      <c r="I1" s="91"/>
      <c r="J1" s="54"/>
    </row>
    <row r="2" spans="1:10" ht="34.5" customHeight="1">
      <c r="A2" s="92"/>
      <c r="B2" s="141" t="s">
        <v>32</v>
      </c>
      <c r="C2" s="141"/>
      <c r="D2" s="141"/>
      <c r="E2" s="94"/>
      <c r="F2" s="95"/>
      <c r="G2" s="97"/>
      <c r="H2" s="142" t="s">
        <v>40</v>
      </c>
      <c r="I2" s="143"/>
      <c r="J2" s="54"/>
    </row>
    <row r="3" spans="1:10" ht="30.75" customHeight="1" thickBot="1">
      <c r="A3" s="92"/>
      <c r="B3" s="54"/>
      <c r="C3" s="54"/>
      <c r="D3" s="94"/>
      <c r="E3" s="94"/>
      <c r="F3" s="96"/>
      <c r="G3" s="54"/>
      <c r="H3" s="143"/>
      <c r="I3" s="143"/>
      <c r="J3" s="54"/>
    </row>
    <row r="4" spans="1:10" ht="37.5" customHeight="1" thickBot="1" thickTop="1">
      <c r="A4" s="92"/>
      <c r="B4" s="2" t="s">
        <v>18</v>
      </c>
      <c r="C4" s="3" t="s">
        <v>3</v>
      </c>
      <c r="D4" s="3" t="s">
        <v>14</v>
      </c>
      <c r="E4" s="3" t="s">
        <v>15</v>
      </c>
      <c r="F4" s="7" t="s">
        <v>16</v>
      </c>
      <c r="G4" s="54"/>
      <c r="H4" s="143"/>
      <c r="I4" s="143"/>
      <c r="J4" s="97"/>
    </row>
    <row r="5" spans="1:10" ht="30" customHeight="1" thickBot="1">
      <c r="A5" s="92"/>
      <c r="B5" s="34" t="s">
        <v>7</v>
      </c>
      <c r="C5" s="18" t="e">
        <f>'Seed Wheel Worksheet (Metric)'!H5</f>
        <v>#DIV/0!</v>
      </c>
      <c r="D5" s="30"/>
      <c r="E5" s="104">
        <f aca="true" t="shared" si="0" ref="E5:E11">TIME(0,0,D5)</f>
        <v>0</v>
      </c>
      <c r="F5" s="31">
        <f>IF('Seed Wheel Worksheet (Metric)'!C5=0,1,D5/C5)</f>
        <v>1</v>
      </c>
      <c r="G5" s="103">
        <f aca="true" t="shared" si="1" ref="G5:G11">IF(D5&gt;0,F5,)</f>
        <v>0</v>
      </c>
      <c r="H5" s="98"/>
      <c r="I5" s="54"/>
      <c r="J5" s="54"/>
    </row>
    <row r="6" spans="1:10" ht="30" customHeight="1" thickBot="1">
      <c r="A6" s="92"/>
      <c r="B6" s="35" t="s">
        <v>8</v>
      </c>
      <c r="C6" s="18" t="e">
        <f>'Seed Wheel Worksheet (Metric)'!H6</f>
        <v>#DIV/0!</v>
      </c>
      <c r="D6" s="30"/>
      <c r="E6" s="104">
        <f t="shared" si="0"/>
        <v>0</v>
      </c>
      <c r="F6" s="31">
        <f>IF('Seed Wheel Worksheet (Metric)'!C6=0,1,D6/C6)</f>
        <v>1</v>
      </c>
      <c r="G6" s="103">
        <f t="shared" si="1"/>
        <v>0</v>
      </c>
      <c r="H6" s="98"/>
      <c r="I6" s="54"/>
      <c r="J6" s="54"/>
    </row>
    <row r="7" spans="1:10" ht="30" customHeight="1" thickBot="1">
      <c r="A7" s="92"/>
      <c r="B7" s="34" t="s">
        <v>9</v>
      </c>
      <c r="C7" s="18" t="e">
        <f>'Seed Wheel Worksheet (Metric)'!H7</f>
        <v>#DIV/0!</v>
      </c>
      <c r="D7" s="30"/>
      <c r="E7" s="104">
        <f t="shared" si="0"/>
        <v>0</v>
      </c>
      <c r="F7" s="31">
        <f>IF('Seed Wheel Worksheet (Metric)'!C7=0,1,D7/C7)</f>
        <v>1</v>
      </c>
      <c r="G7" s="103">
        <f t="shared" si="1"/>
        <v>0</v>
      </c>
      <c r="H7" s="99"/>
      <c r="I7" s="100"/>
      <c r="J7" s="100"/>
    </row>
    <row r="8" spans="1:10" ht="30" customHeight="1" thickBot="1">
      <c r="A8" s="92"/>
      <c r="B8" s="34" t="s">
        <v>10</v>
      </c>
      <c r="C8" s="18" t="e">
        <f>'Seed Wheel Worksheet (Metric)'!H8</f>
        <v>#DIV/0!</v>
      </c>
      <c r="D8" s="30"/>
      <c r="E8" s="104">
        <f t="shared" si="0"/>
        <v>0</v>
      </c>
      <c r="F8" s="31">
        <f>IF('Seed Wheel Worksheet (Metric)'!C8=0,1,D8/C8)</f>
        <v>1</v>
      </c>
      <c r="G8" s="103">
        <f t="shared" si="1"/>
        <v>0</v>
      </c>
      <c r="H8" s="98"/>
      <c r="I8" s="54"/>
      <c r="J8" s="54"/>
    </row>
    <row r="9" spans="1:10" ht="30" customHeight="1" thickBot="1">
      <c r="A9" s="92"/>
      <c r="B9" s="34" t="s">
        <v>11</v>
      </c>
      <c r="C9" s="18" t="e">
        <f>'Seed Wheel Worksheet (Metric)'!H9</f>
        <v>#DIV/0!</v>
      </c>
      <c r="D9" s="30"/>
      <c r="E9" s="104">
        <f>TIME(0,0,D9)</f>
        <v>0</v>
      </c>
      <c r="F9" s="31">
        <f>IF('Seed Wheel Worksheet (Metric)'!C9=0,1,D9/C9)</f>
        <v>1</v>
      </c>
      <c r="G9" s="103">
        <f t="shared" si="1"/>
        <v>0</v>
      </c>
      <c r="H9" s="98"/>
      <c r="I9" s="54"/>
      <c r="J9" s="54"/>
    </row>
    <row r="10" spans="1:10" ht="30" customHeight="1" thickBot="1">
      <c r="A10" s="92"/>
      <c r="B10" s="34" t="s">
        <v>12</v>
      </c>
      <c r="C10" s="18" t="e">
        <f>'Seed Wheel Worksheet (Metric)'!H10</f>
        <v>#DIV/0!</v>
      </c>
      <c r="D10" s="112"/>
      <c r="E10" s="104">
        <f t="shared" si="0"/>
        <v>0</v>
      </c>
      <c r="F10" s="31">
        <f>IF('Seed Wheel Worksheet (Metric)'!C10=0,1,D10/C10)</f>
        <v>1</v>
      </c>
      <c r="G10" s="103">
        <f>IF(D10&gt;0,F10,)</f>
        <v>0</v>
      </c>
      <c r="H10" s="98"/>
      <c r="I10" s="54"/>
      <c r="J10" s="54"/>
    </row>
    <row r="11" spans="1:10" ht="30" customHeight="1" thickBot="1">
      <c r="A11" s="92"/>
      <c r="B11" s="114" t="str">
        <f>'Seed Wheel Worksheet (Metric)'!B11</f>
        <v>OTHER</v>
      </c>
      <c r="C11" s="26" t="e">
        <f>'Seed Wheel Worksheet (Metric)'!H11</f>
        <v>#DIV/0!</v>
      </c>
      <c r="D11" s="32"/>
      <c r="E11" s="27">
        <f t="shared" si="0"/>
        <v>0</v>
      </c>
      <c r="F11" s="107">
        <f>IF('Seed Wheel Worksheet (Metric)'!C11=0,1,D11/C11)</f>
        <v>1</v>
      </c>
      <c r="G11" s="103">
        <f t="shared" si="1"/>
        <v>0</v>
      </c>
      <c r="H11" s="98"/>
      <c r="I11" s="101"/>
      <c r="J11" s="54"/>
    </row>
    <row r="12" spans="1:10" ht="30" customHeight="1" thickBot="1" thickTop="1">
      <c r="A12" s="92"/>
      <c r="B12" s="54"/>
      <c r="C12" s="93"/>
      <c r="D12" s="93"/>
      <c r="E12" s="105" t="s">
        <v>17</v>
      </c>
      <c r="F12" s="106" t="e">
        <f>SUM(G5:G11)/G12</f>
        <v>#DIV/0!</v>
      </c>
      <c r="G12" s="102">
        <f>COUNTIF(G5:G11,"&gt;0")</f>
        <v>0</v>
      </c>
      <c r="H12" s="98"/>
      <c r="I12" s="54"/>
      <c r="J12" s="54"/>
    </row>
    <row r="13" spans="1:10" ht="13.5" thickTop="1">
      <c r="A13" s="92"/>
      <c r="B13" s="85"/>
      <c r="C13" s="85"/>
      <c r="D13" s="54"/>
      <c r="E13" s="54"/>
      <c r="F13" s="54"/>
      <c r="G13" s="54"/>
      <c r="H13" s="54"/>
      <c r="I13" s="54"/>
      <c r="J13" s="54"/>
    </row>
    <row r="14" spans="1:10" ht="15" customHeight="1">
      <c r="A14" s="92"/>
      <c r="B14" s="85"/>
      <c r="C14" s="85"/>
      <c r="D14" s="54"/>
      <c r="E14" s="54"/>
      <c r="F14" s="54"/>
      <c r="G14" s="54"/>
      <c r="H14" s="54"/>
      <c r="I14" s="54"/>
      <c r="J14" s="54"/>
    </row>
    <row r="15" spans="1:10" ht="15" customHeight="1">
      <c r="A15" s="92"/>
      <c r="B15" s="54"/>
      <c r="C15" s="54"/>
      <c r="D15" s="54"/>
      <c r="E15" s="54"/>
      <c r="F15" s="54"/>
      <c r="G15" s="54"/>
      <c r="H15" s="54"/>
      <c r="I15" s="54"/>
      <c r="J15" s="54"/>
    </row>
    <row r="16" spans="1:10" ht="12.75">
      <c r="A16" s="92"/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12.75">
      <c r="A17" s="54"/>
      <c r="B17" s="54"/>
      <c r="C17" s="54"/>
      <c r="D17" s="54"/>
      <c r="E17" s="54"/>
      <c r="F17" s="54"/>
      <c r="G17" s="54"/>
      <c r="H17" s="54"/>
      <c r="I17" s="54"/>
      <c r="J17" s="54"/>
    </row>
    <row r="18" spans="1:10" ht="12.75">
      <c r="A18" s="54"/>
      <c r="B18" s="54"/>
      <c r="C18" s="54"/>
      <c r="D18" s="54"/>
      <c r="E18" s="54"/>
      <c r="F18" s="54"/>
      <c r="G18" s="54"/>
      <c r="H18" s="54"/>
      <c r="I18" s="54"/>
      <c r="J18" s="54"/>
    </row>
    <row r="19" spans="1:10" ht="12.75">
      <c r="A19" s="54"/>
      <c r="B19" s="54"/>
      <c r="C19" s="54"/>
      <c r="D19" s="54"/>
      <c r="E19" s="54"/>
      <c r="F19" s="54"/>
      <c r="G19" s="54"/>
      <c r="H19" s="54"/>
      <c r="I19" s="54"/>
      <c r="J19" s="54"/>
    </row>
  </sheetData>
  <sheetProtection password="CAE2" sheet="1" objects="1" scenarios="1"/>
  <protectedRanges>
    <protectedRange sqref="D5:D11" name="Range1"/>
  </protectedRanges>
  <mergeCells count="3">
    <mergeCell ref="B1:H1"/>
    <mergeCell ref="B2:D2"/>
    <mergeCell ref="H2:I4"/>
  </mergeCells>
  <hyperlinks>
    <hyperlink ref="H2:I4" location="'Seed Wheel Worksheet (Metric)'!M5" display="STEP #6: Enter the Accuracy Rate Percentage for the Type of Seed into the Seed Wheel Factor box located on the SEED WHEEL CALIBRATION WORKSHEET, CLICK HERE"/>
  </hyperlinks>
  <printOptions/>
  <pageMargins left="0.5" right="0.25" top="1" bottom="1" header="0.5" footer="0.5"/>
  <pageSetup horizontalDpi="600" verticalDpi="600" orientation="landscape" r:id="rId2"/>
  <ignoredErrors>
    <ignoredError sqref="C10:C11 C5:C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USC,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andym</dc:creator>
  <cp:keywords/>
  <dc:description/>
  <cp:lastModifiedBy>andym</cp:lastModifiedBy>
  <cp:lastPrinted>2009-05-21T17:57:12Z</cp:lastPrinted>
  <dcterms:created xsi:type="dcterms:W3CDTF">2009-04-28T19:45:19Z</dcterms:created>
  <dcterms:modified xsi:type="dcterms:W3CDTF">2009-06-16T16:04:28Z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